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</sheets>
  <definedNames>
    <definedName name="_xlnm._FilterDatabase" localSheetId="0" hidden="1">Sheet1!$A$3:$R$3</definedName>
  </definedNames>
  <calcPr calcId="125725"/>
</workbook>
</file>

<file path=xl/calcChain.xml><?xml version="1.0" encoding="utf-8"?>
<calcChain xmlns="http://schemas.openxmlformats.org/spreadsheetml/2006/main">
  <c r="K234" i="1"/>
  <c r="G234" s="1"/>
  <c r="G233"/>
  <c r="A233"/>
  <c r="A234" s="1"/>
  <c r="A235" s="1"/>
  <c r="A236" s="1"/>
  <c r="A237" s="1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A204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G203"/>
  <c r="G202"/>
  <c r="G201"/>
  <c r="H200"/>
  <c r="G200"/>
  <c r="G199"/>
  <c r="G198"/>
  <c r="G197"/>
  <c r="G196"/>
  <c r="A196"/>
  <c r="A197" s="1"/>
  <c r="A198" s="1"/>
  <c r="A199" s="1"/>
  <c r="A200" s="1"/>
  <c r="A201" s="1"/>
  <c r="A202" s="1"/>
  <c r="G195"/>
  <c r="G194"/>
  <c r="K193"/>
  <c r="G193"/>
  <c r="K192"/>
  <c r="G192" s="1"/>
  <c r="K191"/>
  <c r="G191" s="1"/>
  <c r="K190"/>
  <c r="G190" s="1"/>
  <c r="G189"/>
  <c r="G188"/>
  <c r="G187"/>
  <c r="G186"/>
  <c r="G185"/>
  <c r="G184"/>
  <c r="A184"/>
  <c r="A185" s="1"/>
  <c r="A186" s="1"/>
  <c r="A187" s="1"/>
  <c r="A188" s="1"/>
  <c r="A189" s="1"/>
  <c r="A190" s="1"/>
  <c r="A191" s="1"/>
  <c r="A192" s="1"/>
  <c r="A193" s="1"/>
  <c r="K183"/>
  <c r="K182"/>
  <c r="K181"/>
  <c r="K180"/>
  <c r="K175"/>
  <c r="K173"/>
  <c r="K172"/>
  <c r="K171"/>
  <c r="K170"/>
  <c r="K168"/>
  <c r="A168"/>
  <c r="A169" s="1"/>
  <c r="K167"/>
  <c r="K166"/>
  <c r="K165"/>
  <c r="K164"/>
  <c r="A163"/>
  <c r="A164" s="1"/>
  <c r="A165" s="1"/>
  <c r="A166" s="1"/>
  <c r="K162"/>
  <c r="K160"/>
  <c r="K157"/>
  <c r="K156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K139"/>
  <c r="G139" s="1"/>
  <c r="K138"/>
  <c r="G138" s="1"/>
  <c r="K137"/>
  <c r="G137" s="1"/>
  <c r="A137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K136"/>
  <c r="G136" s="1"/>
  <c r="K135"/>
  <c r="G135" s="1"/>
  <c r="K134"/>
  <c r="K132"/>
  <c r="K131"/>
  <c r="K130"/>
  <c r="K129"/>
  <c r="K128"/>
  <c r="K127"/>
  <c r="K126"/>
  <c r="K125"/>
  <c r="G124"/>
  <c r="G123"/>
  <c r="G122"/>
  <c r="K121"/>
  <c r="G121" s="1"/>
  <c r="K120"/>
  <c r="G120" s="1"/>
  <c r="K119"/>
  <c r="G119" s="1"/>
  <c r="K118"/>
  <c r="G118"/>
  <c r="G117"/>
  <c r="G116"/>
  <c r="G115"/>
  <c r="G114"/>
  <c r="G113"/>
  <c r="G112"/>
  <c r="G111"/>
  <c r="G110"/>
  <c r="G109"/>
  <c r="G108"/>
  <c r="G107"/>
  <c r="G106"/>
  <c r="G105"/>
  <c r="G104"/>
  <c r="A104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G103"/>
  <c r="G102"/>
  <c r="G101"/>
  <c r="G100"/>
  <c r="G99"/>
  <c r="G98"/>
  <c r="G97"/>
  <c r="G96"/>
  <c r="G95"/>
  <c r="O94"/>
  <c r="G94"/>
  <c r="O93"/>
  <c r="G93"/>
  <c r="G92"/>
  <c r="G91"/>
  <c r="G90"/>
  <c r="G89"/>
  <c r="G88"/>
  <c r="G87"/>
  <c r="G86"/>
  <c r="G85"/>
  <c r="G84"/>
  <c r="A84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G83"/>
  <c r="K81"/>
  <c r="K80"/>
  <c r="K79"/>
  <c r="K78"/>
  <c r="K73"/>
  <c r="K72"/>
  <c r="G71"/>
  <c r="G70"/>
  <c r="G69"/>
  <c r="G68"/>
  <c r="K67"/>
  <c r="G67" s="1"/>
  <c r="K66"/>
  <c r="G66"/>
  <c r="K65"/>
  <c r="G65"/>
  <c r="K64"/>
  <c r="G64" s="1"/>
  <c r="K63"/>
  <c r="G63"/>
  <c r="K62"/>
  <c r="G62"/>
  <c r="K61"/>
  <c r="G61"/>
  <c r="K60"/>
  <c r="G60"/>
  <c r="K59"/>
  <c r="G59"/>
  <c r="K58"/>
  <c r="G58"/>
  <c r="K57"/>
  <c r="G57"/>
  <c r="K56"/>
  <c r="G56"/>
  <c r="K55"/>
  <c r="G55"/>
  <c r="K54"/>
  <c r="G54"/>
  <c r="K53"/>
  <c r="G53"/>
  <c r="K52"/>
  <c r="G52" s="1"/>
  <c r="G51"/>
  <c r="K50"/>
  <c r="G50" s="1"/>
  <c r="K49"/>
  <c r="G49"/>
  <c r="K48"/>
  <c r="G48" s="1"/>
  <c r="K47"/>
  <c r="G47"/>
  <c r="G46"/>
  <c r="K45"/>
  <c r="G45" s="1"/>
  <c r="K44"/>
  <c r="G44" s="1"/>
  <c r="K43"/>
  <c r="G43" s="1"/>
  <c r="K42"/>
  <c r="G42"/>
  <c r="K38"/>
  <c r="K37"/>
  <c r="K36"/>
  <c r="K35"/>
  <c r="K34"/>
  <c r="G32"/>
  <c r="K27"/>
  <c r="K26"/>
  <c r="K25"/>
  <c r="K24"/>
  <c r="K23"/>
  <c r="K22"/>
  <c r="K20"/>
  <c r="K19"/>
  <c r="K18"/>
  <c r="K17"/>
</calcChain>
</file>

<file path=xl/sharedStrings.xml><?xml version="1.0" encoding="utf-8"?>
<sst xmlns="http://schemas.openxmlformats.org/spreadsheetml/2006/main" count="1423" uniqueCount="219">
  <si>
    <t>Reporting of all transaction in debt and money market securities for the Financial Year 2015-2016</t>
  </si>
  <si>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</si>
  <si>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</si>
  <si>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</si>
  <si>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</si>
  <si>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</si>
  <si>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</si>
  <si>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</si>
  <si>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</si>
  <si>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</si>
  <si>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</si>
  <si>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</si>
  <si>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</si>
  <si>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</si>
  <si>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</si>
  <si>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</si>
  <si>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</si>
  <si>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NATIONAL BANK FOR AGRICULTURERURAL DEVELOPEN 60D CP 23JUN15</t>
  </si>
  <si>
    <t>INE261F14749</t>
  </si>
  <si>
    <t>Quantum Mutual Fund</t>
  </si>
  <si>
    <t>Quantum Liquid Fund</t>
  </si>
  <si>
    <t>T+1</t>
  </si>
  <si>
    <t>Market trades</t>
  </si>
  <si>
    <t>Kotak Mahindra Bank Ltd CD (MD 05/06/2015)</t>
  </si>
  <si>
    <t>INE237A16E95</t>
  </si>
  <si>
    <t>VIJAYA BANK CD 26 MAY 15</t>
  </si>
  <si>
    <t>INE705A16KL0</t>
  </si>
  <si>
    <t>T+0</t>
  </si>
  <si>
    <t>182 DTB 30.7.2015</t>
  </si>
  <si>
    <t>IN002014Y226</t>
  </si>
  <si>
    <t>Quantum Dynamic Bond Fund</t>
  </si>
  <si>
    <t>8.17 GOI 01 DEC 2044</t>
  </si>
  <si>
    <t>IN0020140078</t>
  </si>
  <si>
    <t>BANK OF BARODA CD 10 JUN 15</t>
  </si>
  <si>
    <t>INE028A16AV7</t>
  </si>
  <si>
    <t>8.15 GSE 24 Nov 2026</t>
  </si>
  <si>
    <t>IN0020140060</t>
  </si>
  <si>
    <t>7.72% GOI 25 May 2025</t>
  </si>
  <si>
    <t>IN0020150036</t>
  </si>
  <si>
    <t>SUNDARAM FINANCE LIMITED 365D CP 05JU15</t>
  </si>
  <si>
    <t>INE660A14LC9</t>
  </si>
  <si>
    <t>9.12% LIC Housing Finance Ltd NCD (MD 31/07/2015)</t>
  </si>
  <si>
    <t>INE115A07FL1</t>
  </si>
  <si>
    <t>8.15% GOI (MD 24/11/2026)</t>
  </si>
  <si>
    <t>91 DTB 27.08.2015</t>
  </si>
  <si>
    <t>IN002015X092</t>
  </si>
  <si>
    <t>8.40% GOI (MD 28/07/2024)</t>
  </si>
  <si>
    <t>IN0020140045</t>
  </si>
  <si>
    <t>7.72% GOI (MD 25/05/2025)</t>
  </si>
  <si>
    <t>8.17% GOI (MD 01/12/2044)</t>
  </si>
  <si>
    <t>7.88% GOI (MD 19/03/2030)</t>
  </si>
  <si>
    <t>IN0020150028</t>
  </si>
  <si>
    <t>364 Days Tbill (MD 06/08/2015)</t>
  </si>
  <si>
    <t>IN002014Z108</t>
  </si>
  <si>
    <t>SMALL INDUSTRIES DEVELOPMENT BANK OF INDIA 90D CP 17JUN15</t>
  </si>
  <si>
    <t>INE556F14AN8</t>
  </si>
  <si>
    <t>91 Days Tbill (MD 27/08/2015)</t>
  </si>
  <si>
    <t>Kotak Mahindra Investments Ltd CP (MD 15/06/2015)</t>
  </si>
  <si>
    <t>INE975F14CV9</t>
  </si>
  <si>
    <t>IDFC 9.35% 15PP21/13OP-I</t>
  </si>
  <si>
    <t>INE043D07CC5</t>
  </si>
  <si>
    <t>Andhra Bank CD (MD 30/07/2015)</t>
  </si>
  <si>
    <t>INE434A16LL5</t>
  </si>
  <si>
    <t>8.27% GOI (MD 09/06/2020)</t>
  </si>
  <si>
    <t>IN0020140029</t>
  </si>
  <si>
    <t>VIJAYA BANK CD 14 AUG 15</t>
  </si>
  <si>
    <t>INE705A16ME1</t>
  </si>
  <si>
    <t>7.88 GOVI 2030</t>
  </si>
  <si>
    <t>364 DTB 06.08.2015</t>
  </si>
  <si>
    <t>7.72% GOI 2025</t>
  </si>
  <si>
    <t>L &amp; T FINANCE LTD 365D CP 08SP15</t>
  </si>
  <si>
    <t>INE523E14MM8</t>
  </si>
  <si>
    <t>EXPORT IMPORT BANK OF INDIA 88D CP 7AUG15</t>
  </si>
  <si>
    <t>INE514E14IP8</t>
  </si>
  <si>
    <t>8.40 % GOVI 2024</t>
  </si>
  <si>
    <t>182 Days Tbill (MD 03/12/2015)</t>
  </si>
  <si>
    <t>IN002015Y058</t>
  </si>
  <si>
    <t>Quantum Long Term Equity Fund</t>
  </si>
  <si>
    <t>8.15 GSE 2026</t>
  </si>
  <si>
    <t>8.27% GOI 2020</t>
  </si>
  <si>
    <t>ANDHRA BANK CD 30JU15</t>
  </si>
  <si>
    <t>BANK OF INDIA CD 15SEP15</t>
  </si>
  <si>
    <t>INE084A16BL9</t>
  </si>
  <si>
    <t>TATA CAPITAL LIMITED 91D CP 20AUG15</t>
  </si>
  <si>
    <t>INE976I14IQ8</t>
  </si>
  <si>
    <t>091 DTB 24092015</t>
  </si>
  <si>
    <t>IN002015X134</t>
  </si>
  <si>
    <t>7.88 GOV 2030</t>
  </si>
  <si>
    <t xml:space="preserve">7.68 GOVI 2023 </t>
  </si>
  <si>
    <t xml:space="preserve">IN0020150010 </t>
  </si>
  <si>
    <t xml:space="preserve">7.88 GOVI 2030 </t>
  </si>
  <si>
    <t>IN0020150010</t>
  </si>
  <si>
    <t>091DTB 15102015</t>
  </si>
  <si>
    <t>IN002015X167</t>
  </si>
  <si>
    <t>QUANTUM LIQUID FUND</t>
  </si>
  <si>
    <t>VIJAYA BANK CD 14AU15</t>
  </si>
  <si>
    <t>8.13% GOI 2045</t>
  </si>
  <si>
    <t>IN0020150044</t>
  </si>
  <si>
    <t>QUANTUM DYNAMIC BOND FUND</t>
  </si>
  <si>
    <t>091 DTB 05112015</t>
  </si>
  <si>
    <t>IN002015X191</t>
  </si>
  <si>
    <t>BAJAJ FINANCE LIMITED 365D CP 29OT15</t>
  </si>
  <si>
    <t>INE296A14IK1</t>
  </si>
  <si>
    <t>8.24% GOI 2033</t>
  </si>
  <si>
    <t>IN0020140052</t>
  </si>
  <si>
    <t>IDBI BANK LIMITED CD 09NV15</t>
  </si>
  <si>
    <t>INE008A16XP3</t>
  </si>
  <si>
    <t>091 DTB 19.11.2015</t>
  </si>
  <si>
    <t>IN002015X217</t>
  </si>
  <si>
    <t>091DTB 26112015</t>
  </si>
  <si>
    <t>IN002015X225</t>
  </si>
  <si>
    <t>HOUSING DEVELOPMENT FINANCE CORPORATION LTD 116D CP 26OCT15</t>
  </si>
  <si>
    <t>INE001A14NF5</t>
  </si>
  <si>
    <t>91 DTB 03.12.2015</t>
  </si>
  <si>
    <t>IN002015X233</t>
  </si>
  <si>
    <t>091 DTB 10.12.2015</t>
  </si>
  <si>
    <t>IN002015X241</t>
  </si>
  <si>
    <t>HOUSING DEVELOPMENT FINANCE CORPORATION LTD 364D CP 03DC15</t>
  </si>
  <si>
    <t>INE001A14LX2</t>
  </si>
  <si>
    <t xml:space="preserve">91 DTB 18.12.2015 </t>
  </si>
  <si>
    <t>IN002015X258</t>
  </si>
  <si>
    <t>91 DTB 18.12.2015</t>
  </si>
  <si>
    <t>7.68 GOVI 2023</t>
  </si>
  <si>
    <t>CORPORATION BANK CD 11DC15</t>
  </si>
  <si>
    <t>INE112A16HH3</t>
  </si>
  <si>
    <t>7.16 GOV 2023</t>
  </si>
  <si>
    <t>IN0020130012</t>
  </si>
  <si>
    <t>ADITYA BIRLA FINANCE LIMITED 91D CP 20NOV15</t>
  </si>
  <si>
    <t>INE860H14TD1</t>
  </si>
  <si>
    <t>8.13% GOI (MD 22/06/2045)</t>
  </si>
  <si>
    <t>182 DTB 17.12.2015</t>
  </si>
  <si>
    <t>IN002015Y066</t>
  </si>
  <si>
    <t>7.16% GOI (MD 20/05/2023)</t>
  </si>
  <si>
    <t>7.68% GOI (MD 15/12/2023)</t>
  </si>
  <si>
    <t>7.59% GOI (MD 20/03/2029)</t>
  </si>
  <si>
    <t>IN0020150069</t>
  </si>
  <si>
    <t>Corporation Bank CD 13.11.15</t>
  </si>
  <si>
    <t>INE112A16HE0</t>
  </si>
  <si>
    <t>091 DTB 04.02.2016</t>
  </si>
  <si>
    <t>IN002015X324</t>
  </si>
  <si>
    <t>Corporation Bank CD 22.01.2016</t>
  </si>
  <si>
    <t>INE112A16IW0</t>
  </si>
  <si>
    <t>NATIONAL BANK FOR AGRICULTURE AND RURAL DEVELOPMENT 98D CP 29JAN16</t>
  </si>
  <si>
    <t>INE261F14871</t>
  </si>
  <si>
    <t>364 DTB 24.11.2016</t>
  </si>
  <si>
    <t>IN002015Z188</t>
  </si>
  <si>
    <t>Power Finance Corporation Ltd 26/02/2016</t>
  </si>
  <si>
    <t>INE134E14659</t>
  </si>
  <si>
    <t>T+2</t>
  </si>
  <si>
    <t>ANDHRA BANK CD 22JAN16</t>
  </si>
  <si>
    <t>INE434A16MH1</t>
  </si>
  <si>
    <t>91 DTB 10.03.2016</t>
  </si>
  <si>
    <t>IN002015X373</t>
  </si>
  <si>
    <t>364 DTB 09.06.2016</t>
  </si>
  <si>
    <t>IN002015Z063</t>
  </si>
  <si>
    <t>EXPORT IMPORT BANK OF INDIA 16.02.2016</t>
  </si>
  <si>
    <t>INE514E14JV4</t>
  </si>
  <si>
    <t>Oriental Bank of Commerce 03.03.2016</t>
  </si>
  <si>
    <t>INE141A16VP6</t>
  </si>
  <si>
    <t>8.83% GOI 2023</t>
  </si>
  <si>
    <t>IN0020130061</t>
  </si>
  <si>
    <t>CORPORATION BANK CD 22JAN16</t>
  </si>
  <si>
    <t>RURAL ELECTRIFICATION CORPORATION LIMITED 112D CP 01MAR16</t>
  </si>
  <si>
    <t>INE020B14292</t>
  </si>
  <si>
    <t>7.59% GOI 2026</t>
  </si>
  <si>
    <t>IN0020150093</t>
  </si>
  <si>
    <t>Corporation Bank CD 22.02.2016</t>
  </si>
  <si>
    <t>INE112A16II9</t>
  </si>
  <si>
    <t>8.27%  GOI 2020</t>
  </si>
  <si>
    <t>7.59 GOI 2029</t>
  </si>
  <si>
    <t>RURAL ELECTRIFICATION CORPORATION LIMITED 64D CP 18MAR16</t>
  </si>
  <si>
    <t>INE020B14318</t>
  </si>
  <si>
    <t xml:space="preserve">. 49,856,541.67 </t>
  </si>
  <si>
    <t>National Bank For Agriculture and Rural Development CP (MD04/03/2016)</t>
  </si>
  <si>
    <t>INE261F14954</t>
  </si>
  <si>
    <t>Andhra Bank CD (MD 25/02/2016)</t>
  </si>
  <si>
    <t>INE434A16KN3</t>
  </si>
  <si>
    <t>IDBI Bank CD (MD 290216)</t>
  </si>
  <si>
    <t>INE008A16G17</t>
  </si>
  <si>
    <t>91 Days Tbill (MD 10/03/2016)</t>
  </si>
  <si>
    <t>Export Import Bank of India CP (MD 29/04/2016)</t>
  </si>
  <si>
    <t>INE514E14KN9</t>
  </si>
  <si>
    <t>T+5</t>
  </si>
  <si>
    <t>Corporation Bank Ltd CD (MD 29/04/2016)</t>
  </si>
  <si>
    <t>INE112A16JO5</t>
  </si>
  <si>
    <t>IDBI Bank LTD CD (MD 31.05.2016)</t>
  </si>
  <si>
    <t>INE008A16J97</t>
  </si>
  <si>
    <t>7.59% GOI(MD 11/01/2026)</t>
  </si>
  <si>
    <t>Oriental Bank of Commerce CD MD (29.04.2016)</t>
  </si>
  <si>
    <t>INE141A16VW2</t>
  </si>
  <si>
    <t>Power Finance Corporation Ltd CP (MD 27.05.16)</t>
  </si>
  <si>
    <t>INE134E14709</t>
  </si>
  <si>
    <t>8.83% GOI (MD 25/11/2023)</t>
  </si>
  <si>
    <t>7.35% GOI 2024 (MD 22.06.2024)</t>
  </si>
  <si>
    <t>IN0020090034</t>
  </si>
  <si>
    <t>NATIONAL BANK FOR AGRICULTURE AND RURAL DEVELOPMENT (MD 29.04.2016)</t>
  </si>
  <si>
    <t>INE261F14996</t>
  </si>
  <si>
    <t>Bank of Maharashtra CD (MD 03/05/2016)</t>
  </si>
  <si>
    <t>INE457A16HI0</t>
  </si>
  <si>
    <t>State Bank of Bikaner &amp; Jaipur CD (MD 06.05.2016)</t>
  </si>
  <si>
    <t>INE648A16HF0</t>
  </si>
  <si>
    <t>VIJAYA BANK CD (MD 06.05.2016)</t>
  </si>
  <si>
    <t>INE705A16NK6</t>
  </si>
  <si>
    <t>91 DTB 09.06.2016</t>
  </si>
  <si>
    <t>IN002015X506</t>
  </si>
  <si>
    <t>8.24% GOI (MD 10/11/2033)</t>
  </si>
  <si>
    <t>Canara Bank CD (MD 02/06/2016)</t>
  </si>
  <si>
    <t>INE476A16QK7</t>
  </si>
  <si>
    <t>Punjab and Sind Bank CD 17.05.2016</t>
  </si>
  <si>
    <t>INE608A16LS9</t>
  </si>
  <si>
    <t xml:space="preserve">Small Ind Dev Bank of India CP (MD 01/06/2016) </t>
  </si>
  <si>
    <t xml:space="preserve">INE556F14CJ2 </t>
  </si>
  <si>
    <t>IDBI Bank Ltd CD (MD 31/05/2016)</t>
  </si>
  <si>
    <t>6.35%GOI 2020 (MD 2/01/2020 )</t>
  </si>
  <si>
    <t>IN0020020171</t>
  </si>
  <si>
    <t>Power Grid Corporation of India Ltd  31052016</t>
  </si>
  <si>
    <t>INE752E07IB8</t>
  </si>
  <si>
    <t>Reverse Repo/CBLO, Call Option, Put Option and Fixed Deposits trades are not included in the report.</t>
  </si>
  <si>
    <t>Inter-scheme/ off market trade/market trade.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</si>
</sst>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rebuchet MS"/>
      <family val="2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rebuchet MS"/>
      <family val="2"/>
    </font>
    <font>
      <b/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3" fillId="0" borderId="1" xfId="0" applyFont="1" applyBorder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5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0" fontId="0" fillId="0" borderId="1" xfId="0" applyFont="1" applyBorder="1"/>
    <xf numFmtId="0" fontId="0" fillId="0" borderId="0" xfId="0" applyFont="1" applyBorder="1"/>
    <xf numFmtId="0" fontId="4" fillId="0" borderId="1" xfId="0" applyFont="1" applyBorder="1"/>
    <xf numFmtId="0" fontId="4" fillId="0" borderId="0" xfId="0" applyFont="1" applyBorder="1"/>
    <xf numFmtId="0" fontId="2" fillId="0" borderId="0" xfId="0" applyFont="1" applyBorder="1"/>
    <xf numFmtId="10" fontId="4" fillId="0" borderId="1" xfId="1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Border="1"/>
    <xf numFmtId="15" fontId="4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/>
    <xf numFmtId="0" fontId="4" fillId="0" borderId="1" xfId="0" applyFont="1" applyFill="1" applyBorder="1" applyAlignment="1"/>
    <xf numFmtId="10" fontId="2" fillId="0" borderId="0" xfId="1" applyNumberFormat="1" applyFont="1" applyBorder="1"/>
    <xf numFmtId="10" fontId="8" fillId="0" borderId="0" xfId="1" applyNumberFormat="1" applyFont="1" applyBorder="1"/>
    <xf numFmtId="10" fontId="1" fillId="0" borderId="1" xfId="1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5" fontId="0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10" fontId="1" fillId="0" borderId="0" xfId="1" applyNumberFormat="1" applyFont="1" applyBorder="1"/>
    <xf numFmtId="0" fontId="0" fillId="0" borderId="1" xfId="0" applyBorder="1" applyAlignment="1">
      <alignment horizontal="left"/>
    </xf>
    <xf numFmtId="10" fontId="0" fillId="0" borderId="1" xfId="1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15" fontId="7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3" fillId="0" borderId="0" xfId="0" applyFont="1"/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7"/>
  <sheetViews>
    <sheetView tabSelected="1" workbookViewId="0">
      <pane xSplit="2" ySplit="3" topLeftCell="D215" activePane="bottomRight" state="frozen"/>
      <selection pane="topRight" activeCell="C1" sqref="C1"/>
      <selection pane="bottomLeft" activeCell="A4" sqref="A4"/>
      <selection pane="bottomRight" activeCell="J237" sqref="J237"/>
    </sheetView>
  </sheetViews>
  <sheetFormatPr defaultRowHeight="15"/>
  <cols>
    <col min="2" max="2" width="69.7109375" customWidth="1"/>
    <col min="3" max="3" width="14.85546875" customWidth="1"/>
    <col min="4" max="4" width="21.140625" bestFit="1" customWidth="1"/>
    <col min="5" max="5" width="34.140625" bestFit="1" customWidth="1"/>
    <col min="6" max="6" width="13.42578125" bestFit="1" customWidth="1"/>
    <col min="7" max="7" width="13.140625" bestFit="1" customWidth="1"/>
    <col min="8" max="8" width="15.5703125" bestFit="1" customWidth="1"/>
    <col min="9" max="9" width="10.7109375" bestFit="1" customWidth="1"/>
    <col min="10" max="10" width="14.28515625" bestFit="1" customWidth="1"/>
    <col min="11" max="11" width="15.7109375" customWidth="1"/>
    <col min="12" max="12" width="15.140625" customWidth="1"/>
    <col min="13" max="13" width="17.5703125" customWidth="1"/>
    <col min="14" max="14" width="20" customWidth="1"/>
    <col min="15" max="15" width="20.140625" customWidth="1"/>
    <col min="16" max="16" width="13.85546875" customWidth="1"/>
    <col min="17" max="16384" width="9.140625" style="2"/>
  </cols>
  <sheetData>
    <row r="1" spans="1:16">
      <c r="A1" s="1" t="s">
        <v>0</v>
      </c>
      <c r="B1" s="1"/>
      <c r="C1" s="1"/>
    </row>
    <row r="3" spans="1:1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>
      <c r="A4" s="4">
        <v>1</v>
      </c>
      <c r="B4" s="5" t="s">
        <v>17</v>
      </c>
      <c r="C4" s="5" t="s">
        <v>18</v>
      </c>
      <c r="D4" s="4" t="s">
        <v>19</v>
      </c>
      <c r="E4" s="4" t="s">
        <v>20</v>
      </c>
      <c r="F4" s="6">
        <v>42178</v>
      </c>
      <c r="G4" s="4">
        <v>56</v>
      </c>
      <c r="H4" s="4" t="s">
        <v>21</v>
      </c>
      <c r="I4" s="7">
        <v>42121</v>
      </c>
      <c r="J4" s="7">
        <v>42121</v>
      </c>
      <c r="K4" s="7">
        <v>42122</v>
      </c>
      <c r="L4" s="8">
        <v>100</v>
      </c>
      <c r="M4" s="9">
        <v>49387750</v>
      </c>
      <c r="N4" s="4">
        <v>98.772499999999994</v>
      </c>
      <c r="O4" s="10">
        <v>8.1000000000000003E-2</v>
      </c>
      <c r="P4" s="11" t="s">
        <v>22</v>
      </c>
    </row>
    <row r="5" spans="1:16">
      <c r="A5" s="4">
        <v>2</v>
      </c>
      <c r="B5" s="5" t="s">
        <v>23</v>
      </c>
      <c r="C5" s="5" t="s">
        <v>24</v>
      </c>
      <c r="D5" s="4" t="s">
        <v>19</v>
      </c>
      <c r="E5" s="4" t="s">
        <v>20</v>
      </c>
      <c r="F5" s="6">
        <v>42160</v>
      </c>
      <c r="G5" s="4">
        <v>30</v>
      </c>
      <c r="H5" s="4" t="s">
        <v>21</v>
      </c>
      <c r="I5" s="7">
        <v>42129</v>
      </c>
      <c r="J5" s="7">
        <v>42129</v>
      </c>
      <c r="K5" s="7">
        <v>42130</v>
      </c>
      <c r="L5" s="8">
        <v>500</v>
      </c>
      <c r="M5" s="9">
        <v>49659200</v>
      </c>
      <c r="N5" s="4">
        <v>99.318399999999997</v>
      </c>
      <c r="O5" s="10">
        <v>8.3500000000000005E-2</v>
      </c>
      <c r="P5" s="11" t="s">
        <v>22</v>
      </c>
    </row>
    <row r="6" spans="1:16" s="13" customFormat="1">
      <c r="A6" s="4">
        <v>3</v>
      </c>
      <c r="B6" s="12" t="s">
        <v>25</v>
      </c>
      <c r="C6" s="12" t="s">
        <v>26</v>
      </c>
      <c r="D6" s="4" t="s">
        <v>19</v>
      </c>
      <c r="E6" s="4" t="s">
        <v>20</v>
      </c>
      <c r="F6" s="6">
        <v>42150</v>
      </c>
      <c r="G6" s="4">
        <v>13</v>
      </c>
      <c r="H6" s="4" t="s">
        <v>27</v>
      </c>
      <c r="I6" s="7">
        <v>42137</v>
      </c>
      <c r="J6" s="7">
        <v>42137</v>
      </c>
      <c r="K6" s="7">
        <v>42137</v>
      </c>
      <c r="L6" s="8">
        <v>1000</v>
      </c>
      <c r="M6" s="9">
        <v>99708800</v>
      </c>
      <c r="N6" s="4">
        <v>99.708799999999997</v>
      </c>
      <c r="O6" s="10">
        <v>8.2000000000000003E-2</v>
      </c>
      <c r="P6" s="11" t="s">
        <v>22</v>
      </c>
    </row>
    <row r="7" spans="1:16" s="13" customFormat="1">
      <c r="A7" s="4">
        <v>4</v>
      </c>
      <c r="B7" s="12" t="s">
        <v>28</v>
      </c>
      <c r="C7" s="12" t="s">
        <v>29</v>
      </c>
      <c r="D7" s="4" t="s">
        <v>19</v>
      </c>
      <c r="E7" s="4" t="s">
        <v>20</v>
      </c>
      <c r="F7" s="6">
        <v>42215</v>
      </c>
      <c r="G7" s="4">
        <v>73</v>
      </c>
      <c r="H7" s="4" t="s">
        <v>21</v>
      </c>
      <c r="I7" s="7">
        <v>42139</v>
      </c>
      <c r="J7" s="7">
        <v>42139</v>
      </c>
      <c r="K7" s="7">
        <v>42142</v>
      </c>
      <c r="L7" s="8">
        <v>500000</v>
      </c>
      <c r="M7" s="9">
        <v>4922615</v>
      </c>
      <c r="N7" s="4">
        <v>98.452299999999994</v>
      </c>
      <c r="O7" s="10">
        <v>7.8600000000000003E-2</v>
      </c>
      <c r="P7" s="11" t="s">
        <v>22</v>
      </c>
    </row>
    <row r="8" spans="1:16" s="13" customFormat="1">
      <c r="A8" s="4">
        <v>5</v>
      </c>
      <c r="B8" s="12" t="s">
        <v>28</v>
      </c>
      <c r="C8" s="12" t="s">
        <v>29</v>
      </c>
      <c r="D8" s="4" t="s">
        <v>19</v>
      </c>
      <c r="E8" s="4" t="s">
        <v>30</v>
      </c>
      <c r="F8" s="6">
        <v>42215</v>
      </c>
      <c r="G8" s="4">
        <v>73</v>
      </c>
      <c r="H8" s="4" t="s">
        <v>21</v>
      </c>
      <c r="I8" s="7">
        <v>42139</v>
      </c>
      <c r="J8" s="7">
        <v>42139</v>
      </c>
      <c r="K8" s="7">
        <v>42142</v>
      </c>
      <c r="L8" s="8">
        <v>500000</v>
      </c>
      <c r="M8" s="9">
        <v>4922615</v>
      </c>
      <c r="N8" s="4">
        <v>98.452299999999994</v>
      </c>
      <c r="O8" s="10">
        <v>7.8600000000000003E-2</v>
      </c>
      <c r="P8" s="11" t="s">
        <v>22</v>
      </c>
    </row>
    <row r="9" spans="1:16" s="13" customFormat="1">
      <c r="A9" s="4">
        <v>6</v>
      </c>
      <c r="B9" s="12" t="s">
        <v>31</v>
      </c>
      <c r="C9" s="12" t="s">
        <v>32</v>
      </c>
      <c r="D9" s="4" t="s">
        <v>19</v>
      </c>
      <c r="E9" s="4" t="s">
        <v>30</v>
      </c>
      <c r="F9" s="6">
        <v>52932</v>
      </c>
      <c r="G9" s="4">
        <v>10790</v>
      </c>
      <c r="H9" s="4" t="s">
        <v>21</v>
      </c>
      <c r="I9" s="7">
        <v>42139</v>
      </c>
      <c r="J9" s="7">
        <v>42139</v>
      </c>
      <c r="K9" s="7">
        <v>42142</v>
      </c>
      <c r="L9" s="8">
        <v>500000</v>
      </c>
      <c r="M9" s="9">
        <v>52449986.109999999</v>
      </c>
      <c r="N9" s="4">
        <v>101.11</v>
      </c>
      <c r="O9" s="10">
        <v>8.0699999999999994E-2</v>
      </c>
      <c r="P9" s="11" t="s">
        <v>22</v>
      </c>
    </row>
    <row r="10" spans="1:16" s="13" customFormat="1">
      <c r="A10" s="4">
        <v>7</v>
      </c>
      <c r="B10" s="12" t="s">
        <v>33</v>
      </c>
      <c r="C10" s="12" t="s">
        <v>34</v>
      </c>
      <c r="D10" s="4" t="s">
        <v>19</v>
      </c>
      <c r="E10" s="4" t="s">
        <v>20</v>
      </c>
      <c r="F10" s="6">
        <v>42165</v>
      </c>
      <c r="G10" s="4">
        <v>23</v>
      </c>
      <c r="H10" s="4" t="s">
        <v>27</v>
      </c>
      <c r="I10" s="7">
        <v>42142</v>
      </c>
      <c r="J10" s="7">
        <v>42142</v>
      </c>
      <c r="K10" s="7">
        <v>42142</v>
      </c>
      <c r="L10" s="8">
        <v>500</v>
      </c>
      <c r="M10" s="9">
        <v>49747650</v>
      </c>
      <c r="N10" s="4">
        <v>99.4953</v>
      </c>
      <c r="O10" s="10">
        <v>8.0500000000000002E-2</v>
      </c>
      <c r="P10" s="11" t="s">
        <v>22</v>
      </c>
    </row>
    <row r="11" spans="1:16">
      <c r="A11" s="4">
        <v>8</v>
      </c>
      <c r="B11" s="5" t="s">
        <v>35</v>
      </c>
      <c r="C11" s="5" t="s">
        <v>36</v>
      </c>
      <c r="D11" s="4" t="s">
        <v>19</v>
      </c>
      <c r="E11" s="4" t="s">
        <v>30</v>
      </c>
      <c r="F11" s="6">
        <v>46350</v>
      </c>
      <c r="G11" s="4">
        <v>4207</v>
      </c>
      <c r="H11" s="4" t="s">
        <v>21</v>
      </c>
      <c r="I11" s="7">
        <v>42142</v>
      </c>
      <c r="J11" s="7">
        <v>42142</v>
      </c>
      <c r="K11" s="7">
        <v>42143</v>
      </c>
      <c r="L11" s="8">
        <v>500000</v>
      </c>
      <c r="M11" s="9">
        <v>52652152.780000001</v>
      </c>
      <c r="N11" s="4">
        <v>101.3425</v>
      </c>
      <c r="O11" s="10">
        <v>7.9699999999999993E-2</v>
      </c>
      <c r="P11" s="11" t="s">
        <v>22</v>
      </c>
    </row>
    <row r="12" spans="1:16">
      <c r="A12" s="4">
        <v>9</v>
      </c>
      <c r="B12" s="5" t="s">
        <v>35</v>
      </c>
      <c r="C12" s="5" t="s">
        <v>36</v>
      </c>
      <c r="D12" s="4" t="s">
        <v>19</v>
      </c>
      <c r="E12" s="4" t="s">
        <v>30</v>
      </c>
      <c r="F12" s="6">
        <v>46350</v>
      </c>
      <c r="G12" s="4">
        <v>4206</v>
      </c>
      <c r="H12" s="4" t="s">
        <v>21</v>
      </c>
      <c r="I12" s="7">
        <v>42143</v>
      </c>
      <c r="J12" s="7">
        <v>42143</v>
      </c>
      <c r="K12" s="7">
        <v>42144</v>
      </c>
      <c r="L12" s="8">
        <v>500000</v>
      </c>
      <c r="M12" s="9">
        <v>52802222.219999999</v>
      </c>
      <c r="N12" s="4">
        <v>101.62</v>
      </c>
      <c r="O12" s="10">
        <v>7.9325000000000007E-2</v>
      </c>
      <c r="P12" s="11" t="s">
        <v>22</v>
      </c>
    </row>
    <row r="13" spans="1:16">
      <c r="A13" s="4">
        <v>10</v>
      </c>
      <c r="B13" s="5" t="s">
        <v>35</v>
      </c>
      <c r="C13" s="5" t="s">
        <v>36</v>
      </c>
      <c r="D13" s="4" t="s">
        <v>19</v>
      </c>
      <c r="E13" s="4" t="s">
        <v>30</v>
      </c>
      <c r="F13" s="6">
        <v>46350</v>
      </c>
      <c r="G13" s="4">
        <v>4201</v>
      </c>
      <c r="H13" s="4" t="s">
        <v>21</v>
      </c>
      <c r="I13" s="7">
        <v>42146</v>
      </c>
      <c r="J13" s="7">
        <v>42146</v>
      </c>
      <c r="K13" s="7">
        <v>42149</v>
      </c>
      <c r="L13" s="8">
        <v>500000</v>
      </c>
      <c r="M13" s="9">
        <v>50961319.439999998</v>
      </c>
      <c r="N13" s="4">
        <v>101.9</v>
      </c>
      <c r="O13" s="10">
        <v>7.9000000000000001E-2</v>
      </c>
      <c r="P13" s="11" t="s">
        <v>22</v>
      </c>
    </row>
    <row r="14" spans="1:16">
      <c r="A14" s="4">
        <v>11</v>
      </c>
      <c r="B14" s="5" t="s">
        <v>37</v>
      </c>
      <c r="C14" s="5" t="s">
        <v>38</v>
      </c>
      <c r="D14" s="4" t="s">
        <v>19</v>
      </c>
      <c r="E14" s="4" t="s">
        <v>30</v>
      </c>
      <c r="F14" s="6">
        <v>45802</v>
      </c>
      <c r="G14" s="4">
        <v>3653</v>
      </c>
      <c r="H14" s="4" t="s">
        <v>21</v>
      </c>
      <c r="I14" s="7">
        <v>42146</v>
      </c>
      <c r="J14" s="7">
        <v>42146</v>
      </c>
      <c r="K14" s="7">
        <v>42149</v>
      </c>
      <c r="L14" s="8">
        <v>1669400</v>
      </c>
      <c r="M14" s="9">
        <v>167146671.72</v>
      </c>
      <c r="N14" s="4">
        <v>100.1238</v>
      </c>
      <c r="O14" s="10">
        <v>7.6999999999999999E-2</v>
      </c>
      <c r="P14" s="11" t="s">
        <v>22</v>
      </c>
    </row>
    <row r="15" spans="1:16">
      <c r="A15" s="4">
        <v>12</v>
      </c>
      <c r="B15" s="5" t="s">
        <v>39</v>
      </c>
      <c r="C15" s="5" t="s">
        <v>40</v>
      </c>
      <c r="D15" s="4" t="s">
        <v>19</v>
      </c>
      <c r="E15" s="4" t="s">
        <v>20</v>
      </c>
      <c r="F15" s="6">
        <v>42160</v>
      </c>
      <c r="G15" s="4">
        <v>11</v>
      </c>
      <c r="H15" s="4" t="s">
        <v>27</v>
      </c>
      <c r="I15" s="7">
        <v>42149</v>
      </c>
      <c r="J15" s="7">
        <v>42149</v>
      </c>
      <c r="K15" s="7">
        <v>42149</v>
      </c>
      <c r="L15" s="8">
        <v>100</v>
      </c>
      <c r="M15" s="9">
        <v>49877500</v>
      </c>
      <c r="N15" s="4">
        <v>99.754999999999995</v>
      </c>
      <c r="O15" s="10">
        <v>8.1500000000000003E-2</v>
      </c>
      <c r="P15" s="11" t="s">
        <v>22</v>
      </c>
    </row>
    <row r="16" spans="1:16">
      <c r="A16" s="4">
        <v>13</v>
      </c>
      <c r="B16" s="5" t="s">
        <v>41</v>
      </c>
      <c r="C16" s="5" t="s">
        <v>42</v>
      </c>
      <c r="D16" s="4" t="s">
        <v>19</v>
      </c>
      <c r="E16" s="4" t="s">
        <v>20</v>
      </c>
      <c r="F16" s="6">
        <v>42216</v>
      </c>
      <c r="G16" s="4">
        <v>67</v>
      </c>
      <c r="H16" s="4" t="s">
        <v>27</v>
      </c>
      <c r="I16" s="7">
        <v>42149</v>
      </c>
      <c r="J16" s="7">
        <v>42149</v>
      </c>
      <c r="K16" s="7">
        <v>42149</v>
      </c>
      <c r="L16" s="8">
        <v>500000</v>
      </c>
      <c r="M16" s="9">
        <v>53745602.049999997</v>
      </c>
      <c r="N16" s="4">
        <v>100.0167</v>
      </c>
      <c r="O16" s="10">
        <v>8.4000000000000005E-2</v>
      </c>
      <c r="P16" s="11" t="s">
        <v>22</v>
      </c>
    </row>
    <row r="17" spans="1:16">
      <c r="A17" s="4">
        <v>14</v>
      </c>
      <c r="B17" s="5" t="s">
        <v>43</v>
      </c>
      <c r="C17" s="5" t="s">
        <v>36</v>
      </c>
      <c r="D17" s="4" t="s">
        <v>19</v>
      </c>
      <c r="E17" s="4" t="s">
        <v>30</v>
      </c>
      <c r="F17" s="6">
        <v>46350</v>
      </c>
      <c r="G17" s="4">
        <v>4198</v>
      </c>
      <c r="H17" s="4" t="s">
        <v>21</v>
      </c>
      <c r="I17" s="7">
        <v>42151</v>
      </c>
      <c r="J17" s="7">
        <v>42151</v>
      </c>
      <c r="K17" s="7">
        <f>+J17+1</f>
        <v>42152</v>
      </c>
      <c r="L17" s="8">
        <v>500000</v>
      </c>
      <c r="M17" s="9">
        <v>50880277.780000001</v>
      </c>
      <c r="N17" s="4">
        <v>101.67</v>
      </c>
      <c r="O17" s="10">
        <v>7.9299999999999995E-2</v>
      </c>
      <c r="P17" s="11" t="s">
        <v>22</v>
      </c>
    </row>
    <row r="18" spans="1:16">
      <c r="A18" s="4">
        <v>15</v>
      </c>
      <c r="B18" s="5" t="s">
        <v>44</v>
      </c>
      <c r="C18" s="5" t="s">
        <v>45</v>
      </c>
      <c r="D18" s="4" t="s">
        <v>19</v>
      </c>
      <c r="E18" s="4" t="s">
        <v>20</v>
      </c>
      <c r="F18" s="6">
        <v>42243</v>
      </c>
      <c r="G18" s="4">
        <v>91</v>
      </c>
      <c r="H18" s="4" t="s">
        <v>21</v>
      </c>
      <c r="I18" s="7">
        <v>42151</v>
      </c>
      <c r="J18" s="7">
        <v>42151</v>
      </c>
      <c r="K18" s="7">
        <f>+J18+1</f>
        <v>42152</v>
      </c>
      <c r="L18" s="8">
        <v>500000</v>
      </c>
      <c r="M18" s="9">
        <v>49046200</v>
      </c>
      <c r="N18" s="4">
        <v>98.092399999999998</v>
      </c>
      <c r="O18" s="10">
        <v>7.8E-2</v>
      </c>
      <c r="P18" s="11" t="s">
        <v>22</v>
      </c>
    </row>
    <row r="19" spans="1:16">
      <c r="A19" s="4">
        <v>16</v>
      </c>
      <c r="B19" s="5" t="s">
        <v>44</v>
      </c>
      <c r="C19" s="5" t="s">
        <v>45</v>
      </c>
      <c r="D19" s="4" t="s">
        <v>19</v>
      </c>
      <c r="E19" s="4" t="s">
        <v>20</v>
      </c>
      <c r="F19" s="6">
        <v>42243</v>
      </c>
      <c r="G19" s="4">
        <v>91</v>
      </c>
      <c r="H19" s="4" t="s">
        <v>21</v>
      </c>
      <c r="I19" s="7">
        <v>42151</v>
      </c>
      <c r="J19" s="7">
        <v>42151</v>
      </c>
      <c r="K19" s="7">
        <f>+J19+1</f>
        <v>42152</v>
      </c>
      <c r="L19" s="8">
        <v>269000</v>
      </c>
      <c r="M19" s="9">
        <v>26383627.600000001</v>
      </c>
      <c r="N19" s="4">
        <v>98.080399999999997</v>
      </c>
      <c r="O19" s="10">
        <v>7.85E-2</v>
      </c>
      <c r="P19" s="11" t="s">
        <v>22</v>
      </c>
    </row>
    <row r="20" spans="1:16">
      <c r="A20" s="4">
        <v>17</v>
      </c>
      <c r="B20" s="5" t="s">
        <v>44</v>
      </c>
      <c r="C20" s="5" t="s">
        <v>45</v>
      </c>
      <c r="D20" s="4" t="s">
        <v>19</v>
      </c>
      <c r="E20" s="4" t="s">
        <v>20</v>
      </c>
      <c r="F20" s="6">
        <v>42243</v>
      </c>
      <c r="G20" s="4">
        <v>91</v>
      </c>
      <c r="H20" s="4" t="s">
        <v>21</v>
      </c>
      <c r="I20" s="7">
        <v>42151</v>
      </c>
      <c r="J20" s="7">
        <v>42151</v>
      </c>
      <c r="K20" s="7">
        <f>+J20+1</f>
        <v>42152</v>
      </c>
      <c r="L20" s="8">
        <v>76000</v>
      </c>
      <c r="M20" s="9">
        <v>7454110.4000000004</v>
      </c>
      <c r="N20" s="4">
        <v>98.080399999999997</v>
      </c>
      <c r="O20" s="10">
        <v>7.85E-2</v>
      </c>
      <c r="P20" s="11" t="s">
        <v>22</v>
      </c>
    </row>
    <row r="21" spans="1:16">
      <c r="A21" s="4">
        <v>18</v>
      </c>
      <c r="B21" s="5" t="s">
        <v>23</v>
      </c>
      <c r="C21" s="5" t="s">
        <v>24</v>
      </c>
      <c r="D21" s="4" t="s">
        <v>19</v>
      </c>
      <c r="E21" s="4" t="s">
        <v>20</v>
      </c>
      <c r="F21" s="6">
        <v>42160</v>
      </c>
      <c r="G21" s="4">
        <v>8</v>
      </c>
      <c r="H21" s="4" t="s">
        <v>27</v>
      </c>
      <c r="I21" s="7">
        <v>42152</v>
      </c>
      <c r="J21" s="7">
        <v>42152</v>
      </c>
      <c r="K21" s="7">
        <v>42152</v>
      </c>
      <c r="L21" s="8">
        <v>500</v>
      </c>
      <c r="M21" s="9">
        <v>49912500</v>
      </c>
      <c r="N21" s="4">
        <v>99.825000000000003</v>
      </c>
      <c r="O21" s="10">
        <v>0.08</v>
      </c>
      <c r="P21" s="11" t="s">
        <v>22</v>
      </c>
    </row>
    <row r="22" spans="1:16">
      <c r="A22" s="4">
        <v>19</v>
      </c>
      <c r="B22" s="5" t="s">
        <v>46</v>
      </c>
      <c r="C22" s="5" t="s">
        <v>47</v>
      </c>
      <c r="D22" s="4" t="s">
        <v>19</v>
      </c>
      <c r="E22" s="4" t="s">
        <v>30</v>
      </c>
      <c r="F22" s="6">
        <v>45501</v>
      </c>
      <c r="G22" s="4">
        <v>3348</v>
      </c>
      <c r="H22" s="4" t="s">
        <v>21</v>
      </c>
      <c r="I22" s="7">
        <v>42152</v>
      </c>
      <c r="J22" s="7">
        <v>42152</v>
      </c>
      <c r="K22" s="7">
        <f>+J22+1</f>
        <v>42153</v>
      </c>
      <c r="L22" s="8">
        <v>500000</v>
      </c>
      <c r="M22" s="9">
        <v>53186666.670000002</v>
      </c>
      <c r="N22" s="4">
        <v>103.55</v>
      </c>
      <c r="O22" s="10">
        <v>7.85E-2</v>
      </c>
      <c r="P22" s="11" t="s">
        <v>22</v>
      </c>
    </row>
    <row r="23" spans="1:16">
      <c r="A23" s="4">
        <v>20</v>
      </c>
      <c r="B23" s="5" t="s">
        <v>48</v>
      </c>
      <c r="C23" s="5" t="s">
        <v>38</v>
      </c>
      <c r="D23" s="4" t="s">
        <v>19</v>
      </c>
      <c r="E23" s="4" t="s">
        <v>30</v>
      </c>
      <c r="F23" s="6">
        <v>45802</v>
      </c>
      <c r="G23" s="4">
        <v>3646</v>
      </c>
      <c r="H23" s="4" t="s">
        <v>21</v>
      </c>
      <c r="I23" s="7">
        <v>42153</v>
      </c>
      <c r="J23" s="7">
        <v>42153</v>
      </c>
      <c r="K23" s="7">
        <f>J23+3</f>
        <v>42156</v>
      </c>
      <c r="L23" s="8">
        <v>500000</v>
      </c>
      <c r="M23" s="9">
        <v>50284333.329999998</v>
      </c>
      <c r="N23" s="4">
        <v>100.44</v>
      </c>
      <c r="O23" s="10">
        <v>7.6600000000000001E-2</v>
      </c>
      <c r="P23" s="11" t="s">
        <v>22</v>
      </c>
    </row>
    <row r="24" spans="1:16">
      <c r="A24" s="4">
        <v>21</v>
      </c>
      <c r="B24" s="5" t="s">
        <v>48</v>
      </c>
      <c r="C24" s="5" t="s">
        <v>38</v>
      </c>
      <c r="D24" s="4" t="s">
        <v>19</v>
      </c>
      <c r="E24" s="4" t="s">
        <v>30</v>
      </c>
      <c r="F24" s="6">
        <v>45802</v>
      </c>
      <c r="G24" s="4">
        <v>3646</v>
      </c>
      <c r="H24" s="4" t="s">
        <v>21</v>
      </c>
      <c r="I24" s="7">
        <v>42153</v>
      </c>
      <c r="J24" s="7">
        <v>42153</v>
      </c>
      <c r="K24" s="7">
        <f>J24+3</f>
        <v>42156</v>
      </c>
      <c r="L24" s="8">
        <v>1000000</v>
      </c>
      <c r="M24" s="9">
        <v>100578666.67</v>
      </c>
      <c r="N24" s="4">
        <v>100.45</v>
      </c>
      <c r="O24" s="10">
        <v>7.6499999999999999E-2</v>
      </c>
      <c r="P24" s="11" t="s">
        <v>22</v>
      </c>
    </row>
    <row r="25" spans="1:16">
      <c r="A25" s="4">
        <v>22</v>
      </c>
      <c r="B25" s="5" t="s">
        <v>49</v>
      </c>
      <c r="C25" s="5" t="s">
        <v>32</v>
      </c>
      <c r="D25" s="4" t="s">
        <v>19</v>
      </c>
      <c r="E25" s="4" t="s">
        <v>30</v>
      </c>
      <c r="F25" s="6">
        <v>52932</v>
      </c>
      <c r="G25" s="4">
        <v>10776</v>
      </c>
      <c r="H25" s="4" t="s">
        <v>21</v>
      </c>
      <c r="I25" s="7">
        <v>42153</v>
      </c>
      <c r="J25" s="7">
        <v>42153</v>
      </c>
      <c r="K25" s="7">
        <f>J25+3</f>
        <v>42156</v>
      </c>
      <c r="L25" s="8">
        <v>1000000</v>
      </c>
      <c r="M25" s="9">
        <v>102090000</v>
      </c>
      <c r="N25" s="4">
        <v>102.09</v>
      </c>
      <c r="O25" s="10">
        <v>7.9799999999999996E-2</v>
      </c>
      <c r="P25" s="11" t="s">
        <v>22</v>
      </c>
    </row>
    <row r="26" spans="1:16">
      <c r="A26" s="4">
        <v>23</v>
      </c>
      <c r="B26" s="5" t="s">
        <v>50</v>
      </c>
      <c r="C26" s="5" t="s">
        <v>51</v>
      </c>
      <c r="D26" s="4" t="s">
        <v>19</v>
      </c>
      <c r="E26" s="4" t="s">
        <v>30</v>
      </c>
      <c r="F26" s="6">
        <v>47561</v>
      </c>
      <c r="G26" s="4">
        <v>5405</v>
      </c>
      <c r="H26" s="4" t="s">
        <v>21</v>
      </c>
      <c r="I26" s="7">
        <v>42153</v>
      </c>
      <c r="J26" s="7">
        <v>42153</v>
      </c>
      <c r="K26" s="7">
        <f>J26+3</f>
        <v>42156</v>
      </c>
      <c r="L26" s="8">
        <v>500000</v>
      </c>
      <c r="M26" s="9">
        <v>50543888.890000001</v>
      </c>
      <c r="N26" s="4">
        <v>100.65</v>
      </c>
      <c r="O26" s="10">
        <v>7.8100000000000003E-2</v>
      </c>
      <c r="P26" s="11" t="s">
        <v>22</v>
      </c>
    </row>
    <row r="27" spans="1:16">
      <c r="A27" s="4">
        <v>24</v>
      </c>
      <c r="B27" s="5" t="s">
        <v>52</v>
      </c>
      <c r="C27" s="5" t="s">
        <v>53</v>
      </c>
      <c r="D27" s="4" t="s">
        <v>19</v>
      </c>
      <c r="E27" s="4" t="s">
        <v>20</v>
      </c>
      <c r="F27" s="6">
        <v>42222</v>
      </c>
      <c r="G27" s="4">
        <v>66</v>
      </c>
      <c r="H27" s="4" t="s">
        <v>21</v>
      </c>
      <c r="I27" s="7">
        <v>42153</v>
      </c>
      <c r="J27" s="7">
        <v>42153</v>
      </c>
      <c r="K27" s="7">
        <f>J27+3</f>
        <v>42156</v>
      </c>
      <c r="L27" s="8">
        <v>500000</v>
      </c>
      <c r="M27" s="9">
        <v>49306350</v>
      </c>
      <c r="N27" s="4">
        <v>98.612700000000004</v>
      </c>
      <c r="O27" s="10">
        <v>7.7799999999999994E-2</v>
      </c>
      <c r="P27" s="11" t="s">
        <v>22</v>
      </c>
    </row>
    <row r="28" spans="1:16" s="15" customFormat="1">
      <c r="A28" s="4">
        <v>25</v>
      </c>
      <c r="B28" s="14" t="s">
        <v>54</v>
      </c>
      <c r="C28" s="14" t="s">
        <v>55</v>
      </c>
      <c r="D28" s="4" t="s">
        <v>19</v>
      </c>
      <c r="E28" s="4" t="s">
        <v>20</v>
      </c>
      <c r="F28" s="6">
        <v>42172</v>
      </c>
      <c r="G28" s="4">
        <v>16</v>
      </c>
      <c r="H28" s="4" t="s">
        <v>27</v>
      </c>
      <c r="I28" s="7">
        <v>42156</v>
      </c>
      <c r="J28" s="7">
        <v>42156</v>
      </c>
      <c r="K28" s="7">
        <v>42156</v>
      </c>
      <c r="L28" s="8">
        <v>100</v>
      </c>
      <c r="M28" s="9">
        <v>49826350</v>
      </c>
      <c r="N28" s="4">
        <v>99.652699999999996</v>
      </c>
      <c r="O28" s="10">
        <v>7.9500000000000001E-2</v>
      </c>
      <c r="P28" s="11" t="s">
        <v>22</v>
      </c>
    </row>
    <row r="29" spans="1:16" s="15" customFormat="1">
      <c r="A29" s="4">
        <v>26</v>
      </c>
      <c r="B29" s="14" t="s">
        <v>56</v>
      </c>
      <c r="C29" s="14" t="s">
        <v>45</v>
      </c>
      <c r="D29" s="4" t="s">
        <v>19</v>
      </c>
      <c r="E29" s="4" t="s">
        <v>20</v>
      </c>
      <c r="F29" s="6">
        <v>42243</v>
      </c>
      <c r="G29" s="4">
        <v>86</v>
      </c>
      <c r="H29" s="4" t="s">
        <v>21</v>
      </c>
      <c r="I29" s="7">
        <v>42156</v>
      </c>
      <c r="J29" s="7">
        <v>42156</v>
      </c>
      <c r="K29" s="7">
        <v>42157</v>
      </c>
      <c r="L29" s="8">
        <v>1000000</v>
      </c>
      <c r="M29" s="9">
        <v>98206700</v>
      </c>
      <c r="N29" s="4">
        <v>98.206699999999998</v>
      </c>
      <c r="O29" s="10">
        <v>7.7499999999999999E-2</v>
      </c>
      <c r="P29" s="11" t="s">
        <v>22</v>
      </c>
    </row>
    <row r="30" spans="1:16" s="15" customFormat="1">
      <c r="A30" s="4">
        <v>27</v>
      </c>
      <c r="B30" s="14" t="s">
        <v>49</v>
      </c>
      <c r="C30" s="14" t="s">
        <v>32</v>
      </c>
      <c r="D30" s="4" t="s">
        <v>19</v>
      </c>
      <c r="E30" s="4" t="s">
        <v>30</v>
      </c>
      <c r="F30" s="6">
        <v>52932</v>
      </c>
      <c r="G30" s="4">
        <v>10774</v>
      </c>
      <c r="H30" s="4" t="s">
        <v>21</v>
      </c>
      <c r="I30" s="7">
        <v>42157</v>
      </c>
      <c r="J30" s="7">
        <v>42157</v>
      </c>
      <c r="K30" s="7">
        <v>42158</v>
      </c>
      <c r="L30" s="8">
        <v>500000</v>
      </c>
      <c r="M30" s="9">
        <v>50997694.439999998</v>
      </c>
      <c r="N30" s="4">
        <v>101.95</v>
      </c>
      <c r="O30" s="10">
        <v>0.08</v>
      </c>
      <c r="P30" s="11" t="s">
        <v>22</v>
      </c>
    </row>
    <row r="31" spans="1:16" s="15" customFormat="1">
      <c r="A31" s="4">
        <v>28</v>
      </c>
      <c r="B31" s="14" t="s">
        <v>57</v>
      </c>
      <c r="C31" s="14" t="s">
        <v>58</v>
      </c>
      <c r="D31" s="4" t="s">
        <v>19</v>
      </c>
      <c r="E31" s="4" t="s">
        <v>20</v>
      </c>
      <c r="F31" s="6">
        <v>42170</v>
      </c>
      <c r="G31" s="4">
        <v>12</v>
      </c>
      <c r="H31" s="4" t="s">
        <v>27</v>
      </c>
      <c r="I31" s="7">
        <v>42158</v>
      </c>
      <c r="J31" s="7">
        <v>42158</v>
      </c>
      <c r="K31" s="7">
        <v>42158</v>
      </c>
      <c r="L31" s="8">
        <v>100</v>
      </c>
      <c r="M31" s="9">
        <v>49867200</v>
      </c>
      <c r="N31" s="4">
        <v>99.734399999999994</v>
      </c>
      <c r="O31" s="10">
        <v>8.1000000000000003E-2</v>
      </c>
      <c r="P31" s="11" t="s">
        <v>22</v>
      </c>
    </row>
    <row r="32" spans="1:16" s="15" customFormat="1">
      <c r="A32" s="4">
        <v>29</v>
      </c>
      <c r="B32" s="14" t="s">
        <v>59</v>
      </c>
      <c r="C32" s="14" t="s">
        <v>60</v>
      </c>
      <c r="D32" s="4" t="s">
        <v>19</v>
      </c>
      <c r="E32" s="4" t="s">
        <v>20</v>
      </c>
      <c r="F32" s="6">
        <v>42226</v>
      </c>
      <c r="G32" s="4">
        <f>F32-K32</f>
        <v>68</v>
      </c>
      <c r="H32" s="4" t="s">
        <v>27</v>
      </c>
      <c r="I32" s="7">
        <v>42158</v>
      </c>
      <c r="J32" s="7">
        <v>42158</v>
      </c>
      <c r="K32" s="7">
        <v>42158</v>
      </c>
      <c r="L32" s="8">
        <v>50</v>
      </c>
      <c r="M32" s="9">
        <v>53852341.100000001</v>
      </c>
      <c r="N32" s="4">
        <v>100.0926</v>
      </c>
      <c r="O32" s="10">
        <v>8.2199999999999995E-2</v>
      </c>
      <c r="P32" s="11" t="s">
        <v>22</v>
      </c>
    </row>
    <row r="33" spans="1:16" s="15" customFormat="1">
      <c r="A33" s="4">
        <v>30</v>
      </c>
      <c r="B33" s="14" t="s">
        <v>61</v>
      </c>
      <c r="C33" s="14" t="s">
        <v>62</v>
      </c>
      <c r="D33" s="4" t="s">
        <v>19</v>
      </c>
      <c r="E33" s="4" t="s">
        <v>20</v>
      </c>
      <c r="F33" s="6">
        <v>42215</v>
      </c>
      <c r="G33" s="4">
        <v>57</v>
      </c>
      <c r="H33" s="4" t="s">
        <v>27</v>
      </c>
      <c r="I33" s="7">
        <v>42158</v>
      </c>
      <c r="J33" s="7">
        <v>42158</v>
      </c>
      <c r="K33" s="7">
        <v>42158</v>
      </c>
      <c r="L33" s="8">
        <v>500</v>
      </c>
      <c r="M33" s="9">
        <v>49389900</v>
      </c>
      <c r="N33" s="4">
        <v>98.776799999999994</v>
      </c>
      <c r="O33" s="10">
        <v>7.9299999999999995E-2</v>
      </c>
      <c r="P33" s="11" t="s">
        <v>22</v>
      </c>
    </row>
    <row r="34" spans="1:16" s="15" customFormat="1">
      <c r="A34" s="4">
        <v>31</v>
      </c>
      <c r="B34" s="14" t="s">
        <v>44</v>
      </c>
      <c r="C34" s="14" t="s">
        <v>45</v>
      </c>
      <c r="D34" s="4" t="s">
        <v>19</v>
      </c>
      <c r="E34" s="4" t="s">
        <v>20</v>
      </c>
      <c r="F34" s="6">
        <v>42243</v>
      </c>
      <c r="G34" s="4">
        <v>84</v>
      </c>
      <c r="H34" s="4" t="s">
        <v>21</v>
      </c>
      <c r="I34" s="7">
        <v>42158</v>
      </c>
      <c r="J34" s="7">
        <v>42158</v>
      </c>
      <c r="K34" s="7">
        <f>+J34+1</f>
        <v>42159</v>
      </c>
      <c r="L34" s="8">
        <v>1000000</v>
      </c>
      <c r="M34" s="9">
        <v>98269900</v>
      </c>
      <c r="N34" s="4">
        <v>98.269900000000007</v>
      </c>
      <c r="O34" s="10">
        <v>7.6499999999999999E-2</v>
      </c>
      <c r="P34" s="11" t="s">
        <v>22</v>
      </c>
    </row>
    <row r="35" spans="1:16" s="15" customFormat="1">
      <c r="A35" s="4">
        <v>32</v>
      </c>
      <c r="B35" s="14" t="s">
        <v>49</v>
      </c>
      <c r="C35" s="14" t="s">
        <v>32</v>
      </c>
      <c r="D35" s="4" t="s">
        <v>19</v>
      </c>
      <c r="E35" s="4" t="s">
        <v>30</v>
      </c>
      <c r="F35" s="6">
        <v>52932</v>
      </c>
      <c r="G35" s="4">
        <v>10773</v>
      </c>
      <c r="H35" s="4" t="s">
        <v>21</v>
      </c>
      <c r="I35" s="7">
        <v>42158</v>
      </c>
      <c r="J35" s="7">
        <v>42158</v>
      </c>
      <c r="K35" s="7">
        <f>+J35+1</f>
        <v>42159</v>
      </c>
      <c r="L35" s="8">
        <v>500000</v>
      </c>
      <c r="M35" s="9">
        <v>50709041.670000002</v>
      </c>
      <c r="N35" s="4">
        <v>101.35</v>
      </c>
      <c r="O35" s="10">
        <v>8.0500000000000002E-2</v>
      </c>
      <c r="P35" s="11" t="s">
        <v>22</v>
      </c>
    </row>
    <row r="36" spans="1:16" s="15" customFormat="1">
      <c r="A36" s="4">
        <v>33</v>
      </c>
      <c r="B36" s="14" t="s">
        <v>49</v>
      </c>
      <c r="C36" s="14" t="s">
        <v>32</v>
      </c>
      <c r="D36" s="4" t="s">
        <v>19</v>
      </c>
      <c r="E36" s="4" t="s">
        <v>30</v>
      </c>
      <c r="F36" s="6">
        <v>52932</v>
      </c>
      <c r="G36" s="4">
        <v>10773</v>
      </c>
      <c r="H36" s="4" t="s">
        <v>21</v>
      </c>
      <c r="I36" s="7">
        <v>42158</v>
      </c>
      <c r="J36" s="7">
        <v>42158</v>
      </c>
      <c r="K36" s="7">
        <f>+J36+1</f>
        <v>42159</v>
      </c>
      <c r="L36" s="8">
        <v>500000</v>
      </c>
      <c r="M36" s="9">
        <v>50609041.670000002</v>
      </c>
      <c r="N36" s="4">
        <v>101.15</v>
      </c>
      <c r="O36" s="10">
        <v>8.0699999999999994E-2</v>
      </c>
      <c r="P36" s="11" t="s">
        <v>22</v>
      </c>
    </row>
    <row r="37" spans="1:16" s="15" customFormat="1">
      <c r="A37" s="4">
        <v>34</v>
      </c>
      <c r="B37" s="14" t="s">
        <v>63</v>
      </c>
      <c r="C37" s="14" t="s">
        <v>64</v>
      </c>
      <c r="D37" s="4" t="s">
        <v>19</v>
      </c>
      <c r="E37" s="4" t="s">
        <v>30</v>
      </c>
      <c r="F37" s="6">
        <v>43991</v>
      </c>
      <c r="G37" s="4">
        <v>1831</v>
      </c>
      <c r="H37" s="4" t="s">
        <v>21</v>
      </c>
      <c r="I37" s="7">
        <v>42159</v>
      </c>
      <c r="J37" s="7">
        <v>42159</v>
      </c>
      <c r="K37" s="7">
        <f>+J37+1</f>
        <v>42160</v>
      </c>
      <c r="L37" s="8">
        <v>500000</v>
      </c>
      <c r="M37" s="9">
        <v>52501555.560000002</v>
      </c>
      <c r="N37" s="4">
        <v>100.96</v>
      </c>
      <c r="O37" s="10">
        <v>8.0299999999999996E-2</v>
      </c>
      <c r="P37" s="11" t="s">
        <v>22</v>
      </c>
    </row>
    <row r="38" spans="1:16" s="15" customFormat="1">
      <c r="A38" s="4">
        <v>35</v>
      </c>
      <c r="B38" s="14" t="s">
        <v>63</v>
      </c>
      <c r="C38" s="14" t="s">
        <v>64</v>
      </c>
      <c r="D38" s="4" t="s">
        <v>19</v>
      </c>
      <c r="E38" s="4" t="s">
        <v>30</v>
      </c>
      <c r="F38" s="6">
        <v>43991</v>
      </c>
      <c r="G38" s="4">
        <v>1831</v>
      </c>
      <c r="H38" s="4" t="s">
        <v>21</v>
      </c>
      <c r="I38" s="7">
        <v>42159</v>
      </c>
      <c r="J38" s="7">
        <v>42159</v>
      </c>
      <c r="K38" s="7">
        <f>+J38+1</f>
        <v>42160</v>
      </c>
      <c r="L38" s="8">
        <v>500000</v>
      </c>
      <c r="M38" s="9">
        <v>52516555.560000002</v>
      </c>
      <c r="N38" s="4">
        <v>100.99</v>
      </c>
      <c r="O38" s="10">
        <v>8.0299999999999996E-2</v>
      </c>
      <c r="P38" s="11" t="s">
        <v>22</v>
      </c>
    </row>
    <row r="39" spans="1:16" s="15" customFormat="1">
      <c r="A39" s="4">
        <v>36</v>
      </c>
      <c r="B39" s="14" t="s">
        <v>48</v>
      </c>
      <c r="C39" s="14" t="s">
        <v>38</v>
      </c>
      <c r="D39" s="4" t="s">
        <v>19</v>
      </c>
      <c r="E39" s="4" t="s">
        <v>30</v>
      </c>
      <c r="F39" s="6">
        <v>45802</v>
      </c>
      <c r="G39" s="4">
        <v>3639</v>
      </c>
      <c r="H39" s="4" t="s">
        <v>21</v>
      </c>
      <c r="I39" s="7">
        <v>42160</v>
      </c>
      <c r="J39" s="7">
        <v>42160</v>
      </c>
      <c r="K39" s="7">
        <v>42163</v>
      </c>
      <c r="L39" s="8">
        <v>1126700</v>
      </c>
      <c r="M39" s="9">
        <v>112206675.92</v>
      </c>
      <c r="N39" s="4">
        <v>99.31</v>
      </c>
      <c r="O39" s="10">
        <v>7.8200000000000006E-2</v>
      </c>
      <c r="P39" s="11" t="s">
        <v>22</v>
      </c>
    </row>
    <row r="40" spans="1:16" s="15" customFormat="1">
      <c r="A40" s="4">
        <v>37</v>
      </c>
      <c r="B40" s="14" t="s">
        <v>46</v>
      </c>
      <c r="C40" s="14" t="s">
        <v>47</v>
      </c>
      <c r="D40" s="4" t="s">
        <v>19</v>
      </c>
      <c r="E40" s="4" t="s">
        <v>30</v>
      </c>
      <c r="F40" s="6">
        <v>45501</v>
      </c>
      <c r="G40" s="4">
        <v>3338</v>
      </c>
      <c r="H40" s="4" t="s">
        <v>21</v>
      </c>
      <c r="I40" s="7">
        <v>42160</v>
      </c>
      <c r="J40" s="7">
        <v>42160</v>
      </c>
      <c r="K40" s="7">
        <v>42163</v>
      </c>
      <c r="L40" s="8">
        <v>500000</v>
      </c>
      <c r="M40" s="9">
        <v>52851666.670000002</v>
      </c>
      <c r="N40" s="4">
        <v>102.67</v>
      </c>
      <c r="O40" s="10">
        <v>7.9799999999999996E-2</v>
      </c>
      <c r="P40" s="11" t="s">
        <v>22</v>
      </c>
    </row>
    <row r="41" spans="1:16" s="15" customFormat="1">
      <c r="A41" s="4">
        <v>38</v>
      </c>
      <c r="B41" s="14" t="s">
        <v>65</v>
      </c>
      <c r="C41" s="14" t="s">
        <v>66</v>
      </c>
      <c r="D41" s="4" t="s">
        <v>19</v>
      </c>
      <c r="E41" s="4" t="s">
        <v>20</v>
      </c>
      <c r="F41" s="6">
        <v>42230</v>
      </c>
      <c r="G41" s="4">
        <v>70</v>
      </c>
      <c r="H41" s="4" t="s">
        <v>27</v>
      </c>
      <c r="I41" s="7">
        <v>42160</v>
      </c>
      <c r="J41" s="7">
        <v>42160</v>
      </c>
      <c r="K41" s="7">
        <v>42160</v>
      </c>
      <c r="L41" s="8">
        <v>1000</v>
      </c>
      <c r="M41" s="9">
        <v>98517100</v>
      </c>
      <c r="N41" s="4">
        <v>98.513599999999997</v>
      </c>
      <c r="O41" s="10">
        <v>7.8700000000000006E-2</v>
      </c>
      <c r="P41" s="11" t="s">
        <v>22</v>
      </c>
    </row>
    <row r="42" spans="1:16" s="16" customFormat="1">
      <c r="A42" s="4">
        <v>39</v>
      </c>
      <c r="B42" s="14" t="s">
        <v>67</v>
      </c>
      <c r="C42" s="14" t="s">
        <v>51</v>
      </c>
      <c r="D42" s="4" t="s">
        <v>19</v>
      </c>
      <c r="E42" s="4" t="s">
        <v>30</v>
      </c>
      <c r="F42" s="6">
        <v>47561</v>
      </c>
      <c r="G42" s="4">
        <f>F42-K42</f>
        <v>5397</v>
      </c>
      <c r="H42" s="4" t="s">
        <v>21</v>
      </c>
      <c r="I42" s="7">
        <v>42163</v>
      </c>
      <c r="J42" s="7">
        <v>42163</v>
      </c>
      <c r="K42" s="7">
        <f>+J42+1</f>
        <v>42164</v>
      </c>
      <c r="L42" s="8">
        <v>500000</v>
      </c>
      <c r="M42" s="9">
        <v>49706444.439999998</v>
      </c>
      <c r="N42" s="4">
        <v>98.8</v>
      </c>
      <c r="O42" s="10">
        <v>8.0199999999999994E-2</v>
      </c>
      <c r="P42" s="11" t="s">
        <v>22</v>
      </c>
    </row>
    <row r="43" spans="1:16" s="16" customFormat="1">
      <c r="A43" s="4">
        <v>40</v>
      </c>
      <c r="B43" s="14" t="s">
        <v>44</v>
      </c>
      <c r="C43" s="14" t="s">
        <v>45</v>
      </c>
      <c r="D43" s="4" t="s">
        <v>19</v>
      </c>
      <c r="E43" s="4" t="s">
        <v>20</v>
      </c>
      <c r="F43" s="6">
        <v>42243</v>
      </c>
      <c r="G43" s="4">
        <f>F43-K43</f>
        <v>79</v>
      </c>
      <c r="H43" s="4" t="s">
        <v>21</v>
      </c>
      <c r="I43" s="7">
        <v>42163</v>
      </c>
      <c r="J43" s="7">
        <v>42163</v>
      </c>
      <c r="K43" s="7">
        <f>+J43+1</f>
        <v>42164</v>
      </c>
      <c r="L43" s="8">
        <v>345000</v>
      </c>
      <c r="M43" s="9">
        <v>33941686.5</v>
      </c>
      <c r="N43" s="4">
        <v>98.381699999999995</v>
      </c>
      <c r="O43" s="10">
        <v>7.5999999999999998E-2</v>
      </c>
      <c r="P43" s="11" t="s">
        <v>22</v>
      </c>
    </row>
    <row r="44" spans="1:16" s="16" customFormat="1">
      <c r="A44" s="4">
        <v>41</v>
      </c>
      <c r="B44" s="14" t="s">
        <v>68</v>
      </c>
      <c r="C44" s="14" t="s">
        <v>53</v>
      </c>
      <c r="D44" s="4" t="s">
        <v>19</v>
      </c>
      <c r="E44" s="4" t="s">
        <v>20</v>
      </c>
      <c r="F44" s="6">
        <v>42222</v>
      </c>
      <c r="G44" s="4">
        <f>F44-K44</f>
        <v>58</v>
      </c>
      <c r="H44" s="4" t="s">
        <v>21</v>
      </c>
      <c r="I44" s="7">
        <v>42163</v>
      </c>
      <c r="J44" s="7">
        <v>42163</v>
      </c>
      <c r="K44" s="7">
        <f>+J44+1</f>
        <v>42164</v>
      </c>
      <c r="L44" s="8">
        <v>500000</v>
      </c>
      <c r="M44" s="9">
        <v>49401050</v>
      </c>
      <c r="N44" s="4">
        <v>98.802099999999996</v>
      </c>
      <c r="O44" s="10">
        <v>7.6300000000000007E-2</v>
      </c>
      <c r="P44" s="11" t="s">
        <v>22</v>
      </c>
    </row>
    <row r="45" spans="1:16" s="16" customFormat="1">
      <c r="A45" s="4">
        <v>42</v>
      </c>
      <c r="B45" s="14" t="s">
        <v>69</v>
      </c>
      <c r="C45" s="14" t="s">
        <v>38</v>
      </c>
      <c r="D45" s="4" t="s">
        <v>19</v>
      </c>
      <c r="E45" s="4" t="s">
        <v>30</v>
      </c>
      <c r="F45" s="6">
        <v>45802</v>
      </c>
      <c r="G45" s="4">
        <f>F45-K45</f>
        <v>3638</v>
      </c>
      <c r="H45" s="4" t="s">
        <v>21</v>
      </c>
      <c r="I45" s="7">
        <v>42163</v>
      </c>
      <c r="J45" s="7">
        <v>42163</v>
      </c>
      <c r="K45" s="7">
        <f>+J45+1</f>
        <v>42164</v>
      </c>
      <c r="L45" s="8">
        <v>500000</v>
      </c>
      <c r="M45" s="9">
        <v>49805111.109999999</v>
      </c>
      <c r="N45" s="4">
        <v>99.31</v>
      </c>
      <c r="O45" s="10">
        <v>7.8200000000000006E-2</v>
      </c>
      <c r="P45" s="11" t="s">
        <v>22</v>
      </c>
    </row>
    <row r="46" spans="1:16" s="16" customFormat="1">
      <c r="A46" s="4">
        <v>43</v>
      </c>
      <c r="B46" s="14" t="s">
        <v>70</v>
      </c>
      <c r="C46" s="14" t="s">
        <v>71</v>
      </c>
      <c r="D46" s="4" t="s">
        <v>19</v>
      </c>
      <c r="E46" s="4" t="s">
        <v>20</v>
      </c>
      <c r="F46" s="6">
        <v>42255</v>
      </c>
      <c r="G46" s="4">
        <f>F46-K46</f>
        <v>91</v>
      </c>
      <c r="H46" s="4" t="s">
        <v>27</v>
      </c>
      <c r="I46" s="7">
        <v>42164</v>
      </c>
      <c r="J46" s="7">
        <v>42164</v>
      </c>
      <c r="K46" s="7">
        <v>42164</v>
      </c>
      <c r="L46" s="8">
        <v>100</v>
      </c>
      <c r="M46" s="9">
        <v>49006250</v>
      </c>
      <c r="N46" s="4">
        <v>98.008499999999998</v>
      </c>
      <c r="O46" s="10">
        <v>8.1500000000000003E-2</v>
      </c>
      <c r="P46" s="11" t="s">
        <v>22</v>
      </c>
    </row>
    <row r="47" spans="1:16" s="16" customFormat="1">
      <c r="A47" s="4">
        <v>44</v>
      </c>
      <c r="B47" s="14" t="s">
        <v>72</v>
      </c>
      <c r="C47" s="14" t="s">
        <v>73</v>
      </c>
      <c r="D47" s="4" t="s">
        <v>19</v>
      </c>
      <c r="E47" s="4" t="s">
        <v>20</v>
      </c>
      <c r="F47" s="6">
        <v>42223</v>
      </c>
      <c r="G47" s="4">
        <f>F47-K47</f>
        <v>58</v>
      </c>
      <c r="H47" s="4" t="s">
        <v>21</v>
      </c>
      <c r="I47" s="7">
        <v>42164</v>
      </c>
      <c r="J47" s="7">
        <v>42164</v>
      </c>
      <c r="K47" s="7">
        <f>+J47+1</f>
        <v>42165</v>
      </c>
      <c r="L47" s="8">
        <v>100</v>
      </c>
      <c r="M47" s="9">
        <v>49387850</v>
      </c>
      <c r="N47" s="4">
        <v>98.775700000000001</v>
      </c>
      <c r="O47" s="10">
        <v>7.8E-2</v>
      </c>
      <c r="P47" s="11" t="s">
        <v>22</v>
      </c>
    </row>
    <row r="48" spans="1:16" s="16" customFormat="1">
      <c r="A48" s="4">
        <v>45</v>
      </c>
      <c r="B48" s="14" t="s">
        <v>69</v>
      </c>
      <c r="C48" s="14" t="s">
        <v>38</v>
      </c>
      <c r="D48" s="4" t="s">
        <v>19</v>
      </c>
      <c r="E48" s="4" t="s">
        <v>30</v>
      </c>
      <c r="F48" s="6">
        <v>45802</v>
      </c>
      <c r="G48" s="4">
        <f>F48-K48</f>
        <v>3635</v>
      </c>
      <c r="H48" s="4" t="s">
        <v>21</v>
      </c>
      <c r="I48" s="7">
        <v>42166</v>
      </c>
      <c r="J48" s="7">
        <v>42166</v>
      </c>
      <c r="K48" s="7">
        <f>+J48+1</f>
        <v>42167</v>
      </c>
      <c r="L48" s="8">
        <v>500000</v>
      </c>
      <c r="M48" s="9">
        <v>49792277.780000001</v>
      </c>
      <c r="N48" s="4">
        <v>99.22</v>
      </c>
      <c r="O48" s="10">
        <v>7.8299999999999995E-2</v>
      </c>
      <c r="P48" s="11" t="s">
        <v>22</v>
      </c>
    </row>
    <row r="49" spans="1:16" s="16" customFormat="1">
      <c r="A49" s="4">
        <v>46</v>
      </c>
      <c r="B49" s="14" t="s">
        <v>69</v>
      </c>
      <c r="C49" s="14" t="s">
        <v>38</v>
      </c>
      <c r="D49" s="4" t="s">
        <v>19</v>
      </c>
      <c r="E49" s="4" t="s">
        <v>30</v>
      </c>
      <c r="F49" s="6">
        <v>45802</v>
      </c>
      <c r="G49" s="4">
        <f>F49-K49</f>
        <v>3635</v>
      </c>
      <c r="H49" s="4" t="s">
        <v>21</v>
      </c>
      <c r="I49" s="7">
        <v>42166</v>
      </c>
      <c r="J49" s="7">
        <v>42166</v>
      </c>
      <c r="K49" s="7">
        <f>+J49+1</f>
        <v>42167</v>
      </c>
      <c r="L49" s="8">
        <v>500000</v>
      </c>
      <c r="M49" s="9">
        <v>49777277.780000001</v>
      </c>
      <c r="N49" s="4">
        <v>99.19</v>
      </c>
      <c r="O49" s="10">
        <v>7.8399999999999997E-2</v>
      </c>
      <c r="P49" s="11" t="s">
        <v>22</v>
      </c>
    </row>
    <row r="50" spans="1:16" s="16" customFormat="1">
      <c r="A50" s="4">
        <v>47</v>
      </c>
      <c r="B50" s="14" t="s">
        <v>74</v>
      </c>
      <c r="C50" s="14" t="s">
        <v>47</v>
      </c>
      <c r="D50" s="4" t="s">
        <v>19</v>
      </c>
      <c r="E50" s="4" t="s">
        <v>30</v>
      </c>
      <c r="F50" s="6">
        <v>45501</v>
      </c>
      <c r="G50" s="4">
        <f>F50-K50</f>
        <v>3334</v>
      </c>
      <c r="H50" s="4" t="s">
        <v>21</v>
      </c>
      <c r="I50" s="7">
        <v>42166</v>
      </c>
      <c r="J50" s="7">
        <v>42166</v>
      </c>
      <c r="K50" s="7">
        <f>+J50+1</f>
        <v>42167</v>
      </c>
      <c r="L50" s="8">
        <v>500000</v>
      </c>
      <c r="M50" s="9">
        <v>52718333.329999998</v>
      </c>
      <c r="N50" s="4">
        <v>102.31</v>
      </c>
      <c r="O50" s="10">
        <v>8.0399999999999999E-2</v>
      </c>
      <c r="P50" s="11" t="s">
        <v>22</v>
      </c>
    </row>
    <row r="51" spans="1:16" s="16" customFormat="1">
      <c r="A51" s="4">
        <v>48</v>
      </c>
      <c r="B51" s="14" t="s">
        <v>75</v>
      </c>
      <c r="C51" s="14" t="s">
        <v>76</v>
      </c>
      <c r="D51" s="4" t="s">
        <v>19</v>
      </c>
      <c r="E51" s="4" t="s">
        <v>77</v>
      </c>
      <c r="F51" s="6">
        <v>42341</v>
      </c>
      <c r="G51" s="4">
        <f>F51-K51</f>
        <v>170</v>
      </c>
      <c r="H51" s="4" t="s">
        <v>21</v>
      </c>
      <c r="I51" s="7">
        <v>42170</v>
      </c>
      <c r="J51" s="7">
        <v>42170</v>
      </c>
      <c r="K51" s="7">
        <v>42171</v>
      </c>
      <c r="L51" s="8">
        <v>50000</v>
      </c>
      <c r="M51" s="9">
        <v>4828195</v>
      </c>
      <c r="N51" s="4">
        <v>96.563900000000004</v>
      </c>
      <c r="O51" s="10">
        <v>7.6399999999999996E-2</v>
      </c>
      <c r="P51" s="11" t="s">
        <v>22</v>
      </c>
    </row>
    <row r="52" spans="1:16" s="16" customFormat="1">
      <c r="A52" s="4">
        <v>49</v>
      </c>
      <c r="B52" s="14" t="s">
        <v>44</v>
      </c>
      <c r="C52" s="14" t="s">
        <v>45</v>
      </c>
      <c r="D52" s="4" t="s">
        <v>19</v>
      </c>
      <c r="E52" s="4" t="s">
        <v>20</v>
      </c>
      <c r="F52" s="6">
        <v>42243</v>
      </c>
      <c r="G52" s="4">
        <f>F52-K52</f>
        <v>71</v>
      </c>
      <c r="H52" s="4" t="s">
        <v>21</v>
      </c>
      <c r="I52" s="7">
        <v>42171</v>
      </c>
      <c r="J52" s="7">
        <v>42171</v>
      </c>
      <c r="K52" s="7">
        <f>+J52+1</f>
        <v>42172</v>
      </c>
      <c r="L52" s="8">
        <v>500000</v>
      </c>
      <c r="M52" s="9">
        <v>49265900</v>
      </c>
      <c r="N52" s="4">
        <v>98.531800000000004</v>
      </c>
      <c r="O52" s="10">
        <v>7.6600000000000001E-2</v>
      </c>
      <c r="P52" s="11" t="s">
        <v>22</v>
      </c>
    </row>
    <row r="53" spans="1:16" s="16" customFormat="1">
      <c r="A53" s="4">
        <v>50</v>
      </c>
      <c r="B53" s="14" t="s">
        <v>74</v>
      </c>
      <c r="C53" s="14" t="s">
        <v>47</v>
      </c>
      <c r="D53" s="4" t="s">
        <v>19</v>
      </c>
      <c r="E53" s="4" t="s">
        <v>30</v>
      </c>
      <c r="F53" s="6">
        <v>45501</v>
      </c>
      <c r="G53" s="4">
        <f>F53-K53</f>
        <v>3329</v>
      </c>
      <c r="H53" s="4" t="s">
        <v>21</v>
      </c>
      <c r="I53" s="7">
        <v>42171</v>
      </c>
      <c r="J53" s="7">
        <v>42171</v>
      </c>
      <c r="K53" s="7">
        <f>+J53+1</f>
        <v>42172</v>
      </c>
      <c r="L53" s="8">
        <v>500000</v>
      </c>
      <c r="M53" s="9">
        <v>52655416.670000002</v>
      </c>
      <c r="N53" s="4">
        <v>102.0675</v>
      </c>
      <c r="O53" s="10">
        <v>8.0699999999999994E-2</v>
      </c>
      <c r="P53" s="11" t="s">
        <v>22</v>
      </c>
    </row>
    <row r="54" spans="1:16" s="16" customFormat="1">
      <c r="A54" s="4">
        <v>51</v>
      </c>
      <c r="B54" s="14" t="s">
        <v>78</v>
      </c>
      <c r="C54" s="14" t="s">
        <v>36</v>
      </c>
      <c r="D54" s="4" t="s">
        <v>19</v>
      </c>
      <c r="E54" s="4" t="s">
        <v>30</v>
      </c>
      <c r="F54" s="6">
        <v>46350</v>
      </c>
      <c r="G54" s="4">
        <f>F54-K54</f>
        <v>4177</v>
      </c>
      <c r="H54" s="4" t="s">
        <v>21</v>
      </c>
      <c r="I54" s="7">
        <v>42172</v>
      </c>
      <c r="J54" s="7">
        <v>42172</v>
      </c>
      <c r="K54" s="7">
        <f>+J54+1</f>
        <v>42173</v>
      </c>
      <c r="L54" s="8">
        <v>500000</v>
      </c>
      <c r="M54" s="9">
        <v>50251666.670000002</v>
      </c>
      <c r="N54" s="4">
        <v>99.96</v>
      </c>
      <c r="O54" s="10">
        <v>8.1500000000000003E-2</v>
      </c>
      <c r="P54" s="11" t="s">
        <v>22</v>
      </c>
    </row>
    <row r="55" spans="1:16" s="16" customFormat="1">
      <c r="A55" s="4">
        <v>52</v>
      </c>
      <c r="B55" s="14" t="s">
        <v>74</v>
      </c>
      <c r="C55" s="14" t="s">
        <v>47</v>
      </c>
      <c r="D55" s="4" t="s">
        <v>19</v>
      </c>
      <c r="E55" s="4" t="s">
        <v>30</v>
      </c>
      <c r="F55" s="6">
        <v>45501</v>
      </c>
      <c r="G55" s="4">
        <f>F55-K55</f>
        <v>3328</v>
      </c>
      <c r="H55" s="4" t="s">
        <v>21</v>
      </c>
      <c r="I55" s="7">
        <v>42172</v>
      </c>
      <c r="J55" s="7">
        <v>42172</v>
      </c>
      <c r="K55" s="7">
        <f>+J55+1</f>
        <v>42173</v>
      </c>
      <c r="L55" s="8">
        <v>500000</v>
      </c>
      <c r="M55" s="9">
        <v>52745833.329999998</v>
      </c>
      <c r="N55" s="4">
        <v>102.22499999999999</v>
      </c>
      <c r="O55" s="10">
        <v>8.0500000000000002E-2</v>
      </c>
      <c r="P55" s="11" t="s">
        <v>22</v>
      </c>
    </row>
    <row r="56" spans="1:16" s="16" customFormat="1">
      <c r="A56" s="4">
        <v>53</v>
      </c>
      <c r="B56" s="14" t="s">
        <v>78</v>
      </c>
      <c r="C56" s="14" t="s">
        <v>36</v>
      </c>
      <c r="D56" s="4" t="s">
        <v>19</v>
      </c>
      <c r="E56" s="4" t="s">
        <v>30</v>
      </c>
      <c r="F56" s="6">
        <v>46350</v>
      </c>
      <c r="G56" s="4">
        <f>F56-K56</f>
        <v>4176</v>
      </c>
      <c r="H56" s="4" t="s">
        <v>21</v>
      </c>
      <c r="I56" s="7">
        <v>42173</v>
      </c>
      <c r="J56" s="7">
        <v>42173</v>
      </c>
      <c r="K56" s="7">
        <f>+J56+1</f>
        <v>42174</v>
      </c>
      <c r="L56" s="8">
        <v>1000000</v>
      </c>
      <c r="M56" s="9">
        <v>101235972.22</v>
      </c>
      <c r="N56" s="4">
        <v>100.67</v>
      </c>
      <c r="O56" s="10">
        <v>8.0600000000000005E-2</v>
      </c>
      <c r="P56" s="11" t="s">
        <v>22</v>
      </c>
    </row>
    <row r="57" spans="1:16" s="16" customFormat="1">
      <c r="A57" s="4">
        <v>54</v>
      </c>
      <c r="B57" s="14" t="s">
        <v>74</v>
      </c>
      <c r="C57" s="14" t="s">
        <v>47</v>
      </c>
      <c r="D57" s="4" t="s">
        <v>19</v>
      </c>
      <c r="E57" s="4" t="s">
        <v>30</v>
      </c>
      <c r="F57" s="6">
        <v>45501</v>
      </c>
      <c r="G57" s="4">
        <f>F57-K57</f>
        <v>3327</v>
      </c>
      <c r="H57" s="4" t="s">
        <v>21</v>
      </c>
      <c r="I57" s="7">
        <v>42173</v>
      </c>
      <c r="J57" s="7">
        <v>42173</v>
      </c>
      <c r="K57" s="7">
        <f>+J57+1</f>
        <v>42174</v>
      </c>
      <c r="L57" s="8">
        <v>500000</v>
      </c>
      <c r="M57" s="9">
        <v>53030000</v>
      </c>
      <c r="N57" s="4">
        <v>102.77</v>
      </c>
      <c r="O57" s="10">
        <v>7.9600000000000004E-2</v>
      </c>
      <c r="P57" s="11" t="s">
        <v>22</v>
      </c>
    </row>
    <row r="58" spans="1:16" s="16" customFormat="1">
      <c r="A58" s="4">
        <v>55</v>
      </c>
      <c r="B58" s="14" t="s">
        <v>69</v>
      </c>
      <c r="C58" s="14" t="s">
        <v>38</v>
      </c>
      <c r="D58" s="4" t="s">
        <v>19</v>
      </c>
      <c r="E58" s="4" t="s">
        <v>30</v>
      </c>
      <c r="F58" s="6">
        <v>45802</v>
      </c>
      <c r="G58" s="4">
        <f>F58-K58</f>
        <v>3628</v>
      </c>
      <c r="H58" s="4" t="s">
        <v>21</v>
      </c>
      <c r="I58" s="7">
        <v>42173</v>
      </c>
      <c r="J58" s="7">
        <v>42173</v>
      </c>
      <c r="K58" s="7">
        <f>+J58+1</f>
        <v>42174</v>
      </c>
      <c r="L58" s="8">
        <v>500000</v>
      </c>
      <c r="M58" s="9">
        <v>50012333.329999998</v>
      </c>
      <c r="N58" s="4">
        <v>99.51</v>
      </c>
      <c r="O58" s="10">
        <v>7.7899999999999997E-2</v>
      </c>
      <c r="P58" s="11" t="s">
        <v>22</v>
      </c>
    </row>
    <row r="59" spans="1:16" s="15" customFormat="1">
      <c r="A59" s="4">
        <v>56</v>
      </c>
      <c r="B59" s="14" t="s">
        <v>79</v>
      </c>
      <c r="C59" s="14" t="s">
        <v>64</v>
      </c>
      <c r="D59" s="4" t="s">
        <v>19</v>
      </c>
      <c r="E59" s="4" t="s">
        <v>30</v>
      </c>
      <c r="F59" s="6">
        <v>43991</v>
      </c>
      <c r="G59" s="4">
        <f>+F59-K59</f>
        <v>1813</v>
      </c>
      <c r="H59" s="4" t="s">
        <v>21</v>
      </c>
      <c r="I59" s="7">
        <v>42177</v>
      </c>
      <c r="J59" s="7">
        <v>42177</v>
      </c>
      <c r="K59" s="7">
        <f>+J59+1</f>
        <v>42178</v>
      </c>
      <c r="L59" s="8">
        <v>500000</v>
      </c>
      <c r="M59" s="9">
        <v>50882055.560000002</v>
      </c>
      <c r="N59" s="4">
        <v>101.4425</v>
      </c>
      <c r="O59" s="10">
        <v>7.9100000000000004E-2</v>
      </c>
      <c r="P59" s="11" t="s">
        <v>22</v>
      </c>
    </row>
    <row r="60" spans="1:16" s="15" customFormat="1">
      <c r="A60" s="4">
        <v>57</v>
      </c>
      <c r="B60" s="14" t="s">
        <v>80</v>
      </c>
      <c r="C60" s="14" t="s">
        <v>62</v>
      </c>
      <c r="D60" s="4" t="s">
        <v>19</v>
      </c>
      <c r="E60" s="4" t="s">
        <v>20</v>
      </c>
      <c r="F60" s="6">
        <v>42215</v>
      </c>
      <c r="G60" s="4">
        <f>+F60-K60</f>
        <v>37</v>
      </c>
      <c r="H60" s="4" t="s">
        <v>21</v>
      </c>
      <c r="I60" s="7">
        <v>42177</v>
      </c>
      <c r="J60" s="7">
        <v>42177</v>
      </c>
      <c r="K60" s="7">
        <f>+J60+1</f>
        <v>42178</v>
      </c>
      <c r="L60" s="8">
        <v>500</v>
      </c>
      <c r="M60" s="9">
        <v>49612750</v>
      </c>
      <c r="N60" s="4">
        <v>99.225499999999997</v>
      </c>
      <c r="O60" s="10">
        <v>7.6999999999999999E-2</v>
      </c>
      <c r="P60" s="11" t="s">
        <v>22</v>
      </c>
    </row>
    <row r="61" spans="1:16" s="15" customFormat="1">
      <c r="A61" s="4">
        <v>58</v>
      </c>
      <c r="B61" s="14" t="s">
        <v>81</v>
      </c>
      <c r="C61" s="14" t="s">
        <v>82</v>
      </c>
      <c r="D61" s="4" t="s">
        <v>19</v>
      </c>
      <c r="E61" s="4" t="s">
        <v>20</v>
      </c>
      <c r="F61" s="6">
        <v>42262</v>
      </c>
      <c r="G61" s="4">
        <f>+F61-K61</f>
        <v>84</v>
      </c>
      <c r="H61" s="4" t="s">
        <v>21</v>
      </c>
      <c r="I61" s="7">
        <v>42177</v>
      </c>
      <c r="J61" s="7">
        <v>42177</v>
      </c>
      <c r="K61" s="7">
        <f>+J61+1</f>
        <v>42178</v>
      </c>
      <c r="L61" s="8">
        <v>1000</v>
      </c>
      <c r="M61" s="9">
        <v>98253500</v>
      </c>
      <c r="N61" s="4">
        <v>98.249899999999997</v>
      </c>
      <c r="O61" s="10">
        <v>7.7399999999999997E-2</v>
      </c>
      <c r="P61" s="11" t="s">
        <v>22</v>
      </c>
    </row>
    <row r="62" spans="1:16" s="15" customFormat="1">
      <c r="A62" s="4">
        <v>59</v>
      </c>
      <c r="B62" s="14" t="s">
        <v>83</v>
      </c>
      <c r="C62" s="14" t="s">
        <v>84</v>
      </c>
      <c r="D62" s="4" t="s">
        <v>19</v>
      </c>
      <c r="E62" s="4" t="s">
        <v>20</v>
      </c>
      <c r="F62" s="6">
        <v>42236</v>
      </c>
      <c r="G62" s="4">
        <f>+F62-K62</f>
        <v>58</v>
      </c>
      <c r="H62" s="4" t="s">
        <v>21</v>
      </c>
      <c r="I62" s="7">
        <v>42177</v>
      </c>
      <c r="J62" s="7">
        <v>42177</v>
      </c>
      <c r="K62" s="7">
        <f>+J62+1</f>
        <v>42178</v>
      </c>
      <c r="L62" s="8">
        <v>100</v>
      </c>
      <c r="M62" s="9">
        <v>49362750</v>
      </c>
      <c r="N62" s="4">
        <v>98.721500000000006</v>
      </c>
      <c r="O62" s="10">
        <v>8.1500000000000003E-2</v>
      </c>
      <c r="P62" s="11" t="s">
        <v>22</v>
      </c>
    </row>
    <row r="63" spans="1:16" s="15" customFormat="1">
      <c r="A63" s="4">
        <v>60</v>
      </c>
      <c r="B63" s="14" t="s">
        <v>79</v>
      </c>
      <c r="C63" s="14" t="s">
        <v>64</v>
      </c>
      <c r="D63" s="4" t="s">
        <v>19</v>
      </c>
      <c r="E63" s="4" t="s">
        <v>30</v>
      </c>
      <c r="F63" s="6">
        <v>43991</v>
      </c>
      <c r="G63" s="4">
        <f>+F63-K63</f>
        <v>1811</v>
      </c>
      <c r="H63" s="4" t="s">
        <v>21</v>
      </c>
      <c r="I63" s="7">
        <v>42179</v>
      </c>
      <c r="J63" s="7">
        <v>42179</v>
      </c>
      <c r="K63" s="7">
        <f>+J63+1</f>
        <v>42180</v>
      </c>
      <c r="L63" s="8">
        <v>500000</v>
      </c>
      <c r="M63" s="9">
        <v>50783777.780000001</v>
      </c>
      <c r="N63" s="4">
        <v>101.2</v>
      </c>
      <c r="O63" s="10">
        <v>7.9699999999999993E-2</v>
      </c>
      <c r="P63" s="11" t="s">
        <v>22</v>
      </c>
    </row>
    <row r="64" spans="1:16" s="15" customFormat="1">
      <c r="A64" s="4">
        <v>61</v>
      </c>
      <c r="B64" s="14" t="s">
        <v>69</v>
      </c>
      <c r="C64" s="14" t="s">
        <v>38</v>
      </c>
      <c r="D64" s="4" t="s">
        <v>19</v>
      </c>
      <c r="E64" s="4" t="s">
        <v>30</v>
      </c>
      <c r="F64" s="6">
        <v>45802</v>
      </c>
      <c r="G64" s="4">
        <f>+F64-K64</f>
        <v>3622</v>
      </c>
      <c r="H64" s="4" t="s">
        <v>21</v>
      </c>
      <c r="I64" s="7">
        <v>42179</v>
      </c>
      <c r="J64" s="7">
        <v>42179</v>
      </c>
      <c r="K64" s="7">
        <f>+J64+1</f>
        <v>42180</v>
      </c>
      <c r="L64" s="8">
        <v>500000</v>
      </c>
      <c r="M64" s="9">
        <v>50139166.670000002</v>
      </c>
      <c r="N64" s="4">
        <v>99.635000000000005</v>
      </c>
      <c r="O64" s="10">
        <v>7.7700000000000005E-2</v>
      </c>
      <c r="P64" s="11" t="s">
        <v>22</v>
      </c>
    </row>
    <row r="65" spans="1:16" s="15" customFormat="1">
      <c r="A65" s="4">
        <v>62</v>
      </c>
      <c r="B65" s="14" t="s">
        <v>69</v>
      </c>
      <c r="C65" s="14" t="s">
        <v>38</v>
      </c>
      <c r="D65" s="4" t="s">
        <v>19</v>
      </c>
      <c r="E65" s="4" t="s">
        <v>30</v>
      </c>
      <c r="F65" s="6">
        <v>45802</v>
      </c>
      <c r="G65" s="4">
        <f>+F65-K65</f>
        <v>3622</v>
      </c>
      <c r="H65" s="4" t="s">
        <v>21</v>
      </c>
      <c r="I65" s="7">
        <v>42179</v>
      </c>
      <c r="J65" s="7">
        <v>42179</v>
      </c>
      <c r="K65" s="7">
        <f>+J65+1</f>
        <v>42180</v>
      </c>
      <c r="L65" s="8">
        <v>203900</v>
      </c>
      <c r="M65" s="9">
        <v>20433498.670000002</v>
      </c>
      <c r="N65" s="4">
        <v>99.57</v>
      </c>
      <c r="O65" s="10">
        <v>7.7799999999999994E-2</v>
      </c>
      <c r="P65" s="11" t="s">
        <v>22</v>
      </c>
    </row>
    <row r="66" spans="1:16" s="15" customFormat="1">
      <c r="A66" s="4">
        <v>63</v>
      </c>
      <c r="B66" s="14" t="s">
        <v>85</v>
      </c>
      <c r="C66" s="14" t="s">
        <v>86</v>
      </c>
      <c r="D66" s="4" t="s">
        <v>19</v>
      </c>
      <c r="E66" s="4" t="s">
        <v>20</v>
      </c>
      <c r="F66" s="6">
        <v>42271</v>
      </c>
      <c r="G66" s="4">
        <f>+F66-K66</f>
        <v>90</v>
      </c>
      <c r="H66" s="4" t="s">
        <v>21</v>
      </c>
      <c r="I66" s="7">
        <v>42180</v>
      </c>
      <c r="J66" s="7">
        <v>42180</v>
      </c>
      <c r="K66" s="7">
        <f>+J66+1</f>
        <v>42181</v>
      </c>
      <c r="L66" s="8">
        <v>500000</v>
      </c>
      <c r="M66" s="9">
        <v>49075550</v>
      </c>
      <c r="N66" s="4">
        <v>98.1511</v>
      </c>
      <c r="O66" s="10">
        <v>7.6399999999999996E-2</v>
      </c>
      <c r="P66" s="11" t="s">
        <v>22</v>
      </c>
    </row>
    <row r="67" spans="1:16" s="15" customFormat="1">
      <c r="A67" s="4">
        <v>64</v>
      </c>
      <c r="B67" s="14" t="s">
        <v>69</v>
      </c>
      <c r="C67" s="14" t="s">
        <v>38</v>
      </c>
      <c r="D67" s="4" t="s">
        <v>19</v>
      </c>
      <c r="E67" s="4" t="s">
        <v>30</v>
      </c>
      <c r="F67" s="6">
        <v>45802</v>
      </c>
      <c r="G67" s="4">
        <f>+F67-K67</f>
        <v>3618</v>
      </c>
      <c r="H67" s="4" t="s">
        <v>21</v>
      </c>
      <c r="I67" s="7">
        <v>42181</v>
      </c>
      <c r="J67" s="7">
        <v>42181</v>
      </c>
      <c r="K67" s="7">
        <f>+J67+3</f>
        <v>42184</v>
      </c>
      <c r="L67" s="8">
        <v>500000</v>
      </c>
      <c r="M67" s="9">
        <v>50069555.560000002</v>
      </c>
      <c r="N67" s="4">
        <v>99.41</v>
      </c>
      <c r="O67" s="10">
        <v>7.8100000000000003E-2</v>
      </c>
      <c r="P67" s="11" t="s">
        <v>22</v>
      </c>
    </row>
    <row r="68" spans="1:16" s="15" customFormat="1">
      <c r="A68" s="4">
        <v>65</v>
      </c>
      <c r="B68" s="14" t="s">
        <v>69</v>
      </c>
      <c r="C68" s="14" t="s">
        <v>38</v>
      </c>
      <c r="D68" s="4" t="s">
        <v>19</v>
      </c>
      <c r="E68" s="4" t="s">
        <v>30</v>
      </c>
      <c r="F68" s="6">
        <v>45802</v>
      </c>
      <c r="G68" s="4">
        <f>+F68-K68</f>
        <v>3618</v>
      </c>
      <c r="H68" s="4" t="s">
        <v>21</v>
      </c>
      <c r="I68" s="7">
        <v>42181</v>
      </c>
      <c r="J68" s="7">
        <v>42181</v>
      </c>
      <c r="K68" s="7">
        <v>42184</v>
      </c>
      <c r="L68" s="8">
        <v>500000</v>
      </c>
      <c r="M68" s="9">
        <v>50069555.560000002</v>
      </c>
      <c r="N68" s="4">
        <v>99.41</v>
      </c>
      <c r="O68" s="10">
        <v>7.8100000000000003E-2</v>
      </c>
      <c r="P68" s="11" t="s">
        <v>22</v>
      </c>
    </row>
    <row r="69" spans="1:16" s="15" customFormat="1">
      <c r="A69" s="4">
        <v>66</v>
      </c>
      <c r="B69" s="14" t="s">
        <v>87</v>
      </c>
      <c r="C69" s="14" t="s">
        <v>51</v>
      </c>
      <c r="D69" s="4" t="s">
        <v>19</v>
      </c>
      <c r="E69" s="4" t="s">
        <v>30</v>
      </c>
      <c r="F69" s="6">
        <v>47561</v>
      </c>
      <c r="G69" s="4">
        <f>+F69-K69</f>
        <v>5377</v>
      </c>
      <c r="H69" s="4" t="s">
        <v>21</v>
      </c>
      <c r="I69" s="7">
        <v>42181</v>
      </c>
      <c r="J69" s="7">
        <v>42181</v>
      </c>
      <c r="K69" s="7">
        <v>42184</v>
      </c>
      <c r="L69" s="8">
        <v>1000000</v>
      </c>
      <c r="M69" s="9">
        <v>99087466.670000002</v>
      </c>
      <c r="N69" s="4">
        <v>98.036799999999999</v>
      </c>
      <c r="O69" s="10">
        <v>8.1100000000000005E-2</v>
      </c>
      <c r="P69" s="11" t="s">
        <v>22</v>
      </c>
    </row>
    <row r="70" spans="1:16" s="15" customFormat="1">
      <c r="A70" s="4">
        <v>67</v>
      </c>
      <c r="B70" s="14" t="s">
        <v>87</v>
      </c>
      <c r="C70" s="14" t="s">
        <v>51</v>
      </c>
      <c r="D70" s="4" t="s">
        <v>19</v>
      </c>
      <c r="E70" s="4" t="s">
        <v>30</v>
      </c>
      <c r="F70" s="6">
        <v>47561</v>
      </c>
      <c r="G70" s="4">
        <f>+F70-K70</f>
        <v>5377</v>
      </c>
      <c r="H70" s="4" t="s">
        <v>21</v>
      </c>
      <c r="I70" s="7">
        <v>42181</v>
      </c>
      <c r="J70" s="7">
        <v>42181</v>
      </c>
      <c r="K70" s="7">
        <v>42184</v>
      </c>
      <c r="L70" s="8">
        <v>1500000</v>
      </c>
      <c r="M70" s="9">
        <v>148631200</v>
      </c>
      <c r="N70" s="4">
        <v>98.036799999999999</v>
      </c>
      <c r="O70" s="10">
        <v>8.1100000000000005E-2</v>
      </c>
      <c r="P70" s="11" t="s">
        <v>22</v>
      </c>
    </row>
    <row r="71" spans="1:16" s="15" customFormat="1">
      <c r="A71" s="4">
        <v>68</v>
      </c>
      <c r="B71" s="14" t="s">
        <v>78</v>
      </c>
      <c r="C71" s="14" t="s">
        <v>36</v>
      </c>
      <c r="D71" s="4" t="s">
        <v>19</v>
      </c>
      <c r="E71" s="4" t="s">
        <v>30</v>
      </c>
      <c r="F71" s="6">
        <v>46350</v>
      </c>
      <c r="G71" s="4">
        <f>+F71-K71</f>
        <v>4166</v>
      </c>
      <c r="H71" s="4" t="s">
        <v>21</v>
      </c>
      <c r="I71" s="7">
        <v>42181</v>
      </c>
      <c r="J71" s="7">
        <v>42181</v>
      </c>
      <c r="K71" s="7">
        <v>42184</v>
      </c>
      <c r="L71" s="8">
        <v>1500000</v>
      </c>
      <c r="M71" s="9">
        <v>151938541.66999999</v>
      </c>
      <c r="N71" s="4">
        <v>100.5</v>
      </c>
      <c r="O71" s="10">
        <v>8.0799999999999997E-2</v>
      </c>
      <c r="P71" s="11" t="s">
        <v>22</v>
      </c>
    </row>
    <row r="72" spans="1:16" s="15" customFormat="1">
      <c r="A72" s="4">
        <v>69</v>
      </c>
      <c r="B72" s="14" t="s">
        <v>87</v>
      </c>
      <c r="C72" s="14" t="s">
        <v>51</v>
      </c>
      <c r="D72" s="4" t="s">
        <v>19</v>
      </c>
      <c r="E72" s="4" t="s">
        <v>30</v>
      </c>
      <c r="F72" s="6">
        <v>47561</v>
      </c>
      <c r="G72" s="4">
        <v>5374</v>
      </c>
      <c r="H72" s="4" t="s">
        <v>21</v>
      </c>
      <c r="I72" s="7">
        <v>42186</v>
      </c>
      <c r="J72" s="7">
        <v>42186</v>
      </c>
      <c r="K72" s="7">
        <f>+J72+1</f>
        <v>42187</v>
      </c>
      <c r="L72" s="8">
        <v>500000</v>
      </c>
      <c r="M72" s="9">
        <v>49828166.670000002</v>
      </c>
      <c r="N72" s="4">
        <v>98.54</v>
      </c>
      <c r="O72" s="10">
        <v>8.0500000000000002E-2</v>
      </c>
      <c r="P72" s="11" t="s">
        <v>22</v>
      </c>
    </row>
    <row r="73" spans="1:16" s="15" customFormat="1">
      <c r="A73" s="4">
        <v>70</v>
      </c>
      <c r="B73" s="14" t="s">
        <v>87</v>
      </c>
      <c r="C73" s="14" t="s">
        <v>51</v>
      </c>
      <c r="D73" s="4" t="s">
        <v>19</v>
      </c>
      <c r="E73" s="4" t="s">
        <v>30</v>
      </c>
      <c r="F73" s="6">
        <v>47561</v>
      </c>
      <c r="G73" s="4">
        <v>5373</v>
      </c>
      <c r="H73" s="4" t="s">
        <v>21</v>
      </c>
      <c r="I73" s="7">
        <v>42187</v>
      </c>
      <c r="J73" s="7">
        <v>42187</v>
      </c>
      <c r="K73" s="7">
        <f>+J73+1</f>
        <v>42188</v>
      </c>
      <c r="L73" s="8">
        <v>500000</v>
      </c>
      <c r="M73" s="9">
        <v>50069111.109999999</v>
      </c>
      <c r="N73" s="4">
        <v>99</v>
      </c>
      <c r="O73" s="10">
        <v>0.08</v>
      </c>
      <c r="P73" s="11" t="s">
        <v>22</v>
      </c>
    </row>
    <row r="74" spans="1:16" s="15" customFormat="1">
      <c r="A74" s="4">
        <v>71</v>
      </c>
      <c r="B74" s="14" t="s">
        <v>88</v>
      </c>
      <c r="C74" s="14" t="s">
        <v>89</v>
      </c>
      <c r="D74" s="4" t="s">
        <v>19</v>
      </c>
      <c r="E74" s="4" t="s">
        <v>30</v>
      </c>
      <c r="F74" s="6">
        <v>45275</v>
      </c>
      <c r="G74" s="4">
        <v>3083</v>
      </c>
      <c r="H74" s="4" t="s">
        <v>21</v>
      </c>
      <c r="I74" s="7">
        <v>42191</v>
      </c>
      <c r="J74" s="7">
        <v>42191</v>
      </c>
      <c r="K74" s="7">
        <v>42192</v>
      </c>
      <c r="L74" s="8">
        <v>500000</v>
      </c>
      <c r="M74" s="9">
        <v>49317166.670000002</v>
      </c>
      <c r="N74" s="4">
        <v>98.165000000000006</v>
      </c>
      <c r="O74" s="10">
        <v>7.9816999999999999E-2</v>
      </c>
      <c r="P74" s="11" t="s">
        <v>22</v>
      </c>
    </row>
    <row r="75" spans="1:16" s="15" customFormat="1">
      <c r="A75" s="4">
        <v>72</v>
      </c>
      <c r="B75" s="14" t="s">
        <v>90</v>
      </c>
      <c r="C75" s="14" t="s">
        <v>51</v>
      </c>
      <c r="D75" s="4" t="s">
        <v>19</v>
      </c>
      <c r="E75" s="4" t="s">
        <v>30</v>
      </c>
      <c r="F75" s="6">
        <v>47561</v>
      </c>
      <c r="G75" s="4">
        <v>5363</v>
      </c>
      <c r="H75" s="4" t="s">
        <v>21</v>
      </c>
      <c r="I75" s="7">
        <v>42195</v>
      </c>
      <c r="J75" s="7">
        <v>42195</v>
      </c>
      <c r="K75" s="7">
        <v>42198</v>
      </c>
      <c r="L75" s="8">
        <v>500000</v>
      </c>
      <c r="M75" s="9">
        <v>50148555.560000002</v>
      </c>
      <c r="N75" s="4">
        <v>98.94</v>
      </c>
      <c r="O75" s="10">
        <v>0.08</v>
      </c>
      <c r="P75" s="11" t="s">
        <v>22</v>
      </c>
    </row>
    <row r="76" spans="1:16" s="15" customFormat="1">
      <c r="A76" s="4">
        <v>73</v>
      </c>
      <c r="B76" s="14" t="s">
        <v>88</v>
      </c>
      <c r="C76" s="14" t="s">
        <v>91</v>
      </c>
      <c r="D76" s="4" t="s">
        <v>19</v>
      </c>
      <c r="E76" s="4" t="s">
        <v>30</v>
      </c>
      <c r="F76" s="6">
        <v>45275</v>
      </c>
      <c r="G76" s="4">
        <v>3077</v>
      </c>
      <c r="H76" s="4" t="s">
        <v>21</v>
      </c>
      <c r="I76" s="7">
        <v>42195</v>
      </c>
      <c r="J76" s="7">
        <v>42195</v>
      </c>
      <c r="K76" s="7">
        <v>42198</v>
      </c>
      <c r="L76" s="8">
        <v>500000</v>
      </c>
      <c r="M76" s="9">
        <v>49349916.670000002</v>
      </c>
      <c r="N76" s="4">
        <v>98.102500000000006</v>
      </c>
      <c r="O76" s="10">
        <v>7.9899999999999999E-2</v>
      </c>
      <c r="P76" s="11" t="s">
        <v>22</v>
      </c>
    </row>
    <row r="77" spans="1:16" s="15" customFormat="1">
      <c r="A77" s="4">
        <v>74</v>
      </c>
      <c r="B77" s="14" t="s">
        <v>67</v>
      </c>
      <c r="C77" s="14" t="s">
        <v>51</v>
      </c>
      <c r="D77" s="4" t="s">
        <v>19</v>
      </c>
      <c r="E77" s="4" t="s">
        <v>30</v>
      </c>
      <c r="F77" s="6">
        <v>47561</v>
      </c>
      <c r="G77" s="4">
        <v>5363</v>
      </c>
      <c r="H77" s="4" t="s">
        <v>21</v>
      </c>
      <c r="I77" s="7">
        <v>42195</v>
      </c>
      <c r="J77" s="7">
        <v>42195</v>
      </c>
      <c r="K77" s="7">
        <v>42198</v>
      </c>
      <c r="L77" s="8">
        <v>420500</v>
      </c>
      <c r="M77" s="9">
        <v>42120270.219999999</v>
      </c>
      <c r="N77" s="4">
        <v>98.81</v>
      </c>
      <c r="O77" s="10">
        <v>8.0199999999999994E-2</v>
      </c>
      <c r="P77" s="11" t="s">
        <v>22</v>
      </c>
    </row>
    <row r="78" spans="1:16" s="15" customFormat="1">
      <c r="A78" s="4">
        <v>75</v>
      </c>
      <c r="B78" s="14" t="s">
        <v>67</v>
      </c>
      <c r="C78" s="14" t="s">
        <v>51</v>
      </c>
      <c r="D78" s="4" t="s">
        <v>19</v>
      </c>
      <c r="E78" s="4" t="s">
        <v>30</v>
      </c>
      <c r="F78" s="6">
        <v>47561</v>
      </c>
      <c r="G78" s="4">
        <v>5361</v>
      </c>
      <c r="H78" s="4" t="s">
        <v>21</v>
      </c>
      <c r="I78" s="7">
        <v>42199</v>
      </c>
      <c r="J78" s="7">
        <v>42199</v>
      </c>
      <c r="K78" s="7">
        <f>+J78+1</f>
        <v>42200</v>
      </c>
      <c r="L78" s="8">
        <v>79500</v>
      </c>
      <c r="M78" s="9">
        <v>7938145.6699999999</v>
      </c>
      <c r="N78" s="4">
        <v>98.45</v>
      </c>
      <c r="O78" s="10">
        <v>8.0600000000000005E-2</v>
      </c>
      <c r="P78" s="11" t="s">
        <v>22</v>
      </c>
    </row>
    <row r="79" spans="1:16" s="15" customFormat="1">
      <c r="A79" s="4">
        <v>76</v>
      </c>
      <c r="B79" s="14" t="s">
        <v>92</v>
      </c>
      <c r="C79" s="14" t="s">
        <v>93</v>
      </c>
      <c r="D79" s="4" t="s">
        <v>19</v>
      </c>
      <c r="E79" s="4" t="s">
        <v>30</v>
      </c>
      <c r="F79" s="6">
        <v>42292</v>
      </c>
      <c r="G79" s="4">
        <v>83</v>
      </c>
      <c r="H79" s="4" t="s">
        <v>21</v>
      </c>
      <c r="I79" s="7">
        <v>42208</v>
      </c>
      <c r="J79" s="7">
        <v>42208</v>
      </c>
      <c r="K79" s="7">
        <f>+J79+1</f>
        <v>42209</v>
      </c>
      <c r="L79" s="8">
        <v>50000</v>
      </c>
      <c r="M79" s="9">
        <v>4916375</v>
      </c>
      <c r="N79" s="4">
        <v>98.327500000000001</v>
      </c>
      <c r="O79" s="10">
        <v>7.4800000000000005E-2</v>
      </c>
      <c r="P79" s="11" t="s">
        <v>22</v>
      </c>
    </row>
    <row r="80" spans="1:16" s="15" customFormat="1">
      <c r="A80" s="4">
        <v>77</v>
      </c>
      <c r="B80" s="14" t="s">
        <v>92</v>
      </c>
      <c r="C80" s="14" t="s">
        <v>93</v>
      </c>
      <c r="D80" s="4" t="s">
        <v>19</v>
      </c>
      <c r="E80" s="4" t="s">
        <v>94</v>
      </c>
      <c r="F80" s="6">
        <v>42292</v>
      </c>
      <c r="G80" s="4">
        <v>83</v>
      </c>
      <c r="H80" s="4" t="s">
        <v>21</v>
      </c>
      <c r="I80" s="7">
        <v>42208</v>
      </c>
      <c r="J80" s="7">
        <v>42208</v>
      </c>
      <c r="K80" s="7">
        <f>+J80+1</f>
        <v>42209</v>
      </c>
      <c r="L80" s="8">
        <v>50000</v>
      </c>
      <c r="M80" s="9">
        <v>4916375</v>
      </c>
      <c r="N80" s="4">
        <v>98.327500000000001</v>
      </c>
      <c r="O80" s="10">
        <v>7.4800000000000005E-2</v>
      </c>
      <c r="P80" s="11" t="s">
        <v>22</v>
      </c>
    </row>
    <row r="81" spans="1:16" s="15" customFormat="1">
      <c r="A81" s="4">
        <v>78</v>
      </c>
      <c r="B81" s="14" t="s">
        <v>92</v>
      </c>
      <c r="C81" s="14" t="s">
        <v>93</v>
      </c>
      <c r="D81" s="4" t="s">
        <v>19</v>
      </c>
      <c r="E81" s="4" t="s">
        <v>94</v>
      </c>
      <c r="F81" s="6">
        <v>42292</v>
      </c>
      <c r="G81" s="4">
        <v>79</v>
      </c>
      <c r="H81" s="4" t="s">
        <v>21</v>
      </c>
      <c r="I81" s="7">
        <v>42212</v>
      </c>
      <c r="J81" s="7">
        <v>42212</v>
      </c>
      <c r="K81" s="7">
        <f>+J81+1</f>
        <v>42213</v>
      </c>
      <c r="L81" s="8">
        <v>500000</v>
      </c>
      <c r="M81" s="9">
        <v>49205500</v>
      </c>
      <c r="N81" s="4">
        <v>98.411000000000001</v>
      </c>
      <c r="O81" s="10">
        <v>7.46E-2</v>
      </c>
      <c r="P81" s="11" t="s">
        <v>22</v>
      </c>
    </row>
    <row r="82" spans="1:16" s="15" customFormat="1">
      <c r="A82" s="4">
        <v>79</v>
      </c>
      <c r="B82" s="14" t="s">
        <v>95</v>
      </c>
      <c r="C82" s="14" t="s">
        <v>66</v>
      </c>
      <c r="D82" s="4" t="s">
        <v>19</v>
      </c>
      <c r="E82" s="4" t="s">
        <v>94</v>
      </c>
      <c r="F82" s="6">
        <v>42230</v>
      </c>
      <c r="G82" s="4">
        <v>16</v>
      </c>
      <c r="H82" s="4" t="s">
        <v>27</v>
      </c>
      <c r="I82" s="7">
        <v>42214</v>
      </c>
      <c r="J82" s="7">
        <v>42214</v>
      </c>
      <c r="K82" s="7">
        <v>42214</v>
      </c>
      <c r="L82" s="8">
        <v>500</v>
      </c>
      <c r="M82" s="9">
        <v>49836150</v>
      </c>
      <c r="N82" s="4">
        <v>99.672300000000007</v>
      </c>
      <c r="O82" s="10">
        <v>7.4999999999999997E-2</v>
      </c>
      <c r="P82" s="11" t="s">
        <v>22</v>
      </c>
    </row>
    <row r="83" spans="1:16" s="18" customFormat="1">
      <c r="A83" s="4">
        <v>80</v>
      </c>
      <c r="B83" s="14" t="s">
        <v>96</v>
      </c>
      <c r="C83" s="14" t="s">
        <v>97</v>
      </c>
      <c r="D83" s="4" t="s">
        <v>19</v>
      </c>
      <c r="E83" s="4" t="s">
        <v>98</v>
      </c>
      <c r="F83" s="6">
        <v>53135</v>
      </c>
      <c r="G83" s="4">
        <f>F83-K83</f>
        <v>10916</v>
      </c>
      <c r="H83" s="4" t="s">
        <v>21</v>
      </c>
      <c r="I83" s="7">
        <v>42216</v>
      </c>
      <c r="J83" s="7">
        <v>42216</v>
      </c>
      <c r="K83" s="7">
        <v>42219</v>
      </c>
      <c r="L83" s="8">
        <v>200000</v>
      </c>
      <c r="M83" s="9">
        <v>20437183.329999998</v>
      </c>
      <c r="N83" s="4">
        <v>101.26</v>
      </c>
      <c r="O83" s="17">
        <v>8.0171000000000006E-2</v>
      </c>
      <c r="P83" s="11" t="s">
        <v>22</v>
      </c>
    </row>
    <row r="84" spans="1:16" s="18" customFormat="1">
      <c r="A84" s="4">
        <f>+A83+1</f>
        <v>81</v>
      </c>
      <c r="B84" s="14" t="s">
        <v>99</v>
      </c>
      <c r="C84" s="14" t="s">
        <v>100</v>
      </c>
      <c r="D84" s="4" t="s">
        <v>19</v>
      </c>
      <c r="E84" s="4" t="s">
        <v>94</v>
      </c>
      <c r="F84" s="6">
        <v>42313</v>
      </c>
      <c r="G84" s="4">
        <f>F84-K84</f>
        <v>91</v>
      </c>
      <c r="H84" s="4" t="s">
        <v>21</v>
      </c>
      <c r="I84" s="7">
        <v>42221</v>
      </c>
      <c r="J84" s="7">
        <v>42221</v>
      </c>
      <c r="K84" s="7">
        <v>42222</v>
      </c>
      <c r="L84" s="8">
        <v>202500</v>
      </c>
      <c r="M84" s="9">
        <v>19881450</v>
      </c>
      <c r="N84" s="4">
        <v>98.18</v>
      </c>
      <c r="O84" s="17">
        <v>7.4353000000000002E-2</v>
      </c>
      <c r="P84" s="11" t="s">
        <v>22</v>
      </c>
    </row>
    <row r="85" spans="1:16" s="18" customFormat="1">
      <c r="A85" s="4">
        <f>+A84+1</f>
        <v>82</v>
      </c>
      <c r="B85" s="14" t="s">
        <v>99</v>
      </c>
      <c r="C85" s="14" t="s">
        <v>100</v>
      </c>
      <c r="D85" s="4" t="s">
        <v>19</v>
      </c>
      <c r="E85" s="4" t="s">
        <v>94</v>
      </c>
      <c r="F85" s="6">
        <v>42313</v>
      </c>
      <c r="G85" s="4">
        <f>F85-K85</f>
        <v>91</v>
      </c>
      <c r="H85" s="4" t="s">
        <v>21</v>
      </c>
      <c r="I85" s="7">
        <v>42221</v>
      </c>
      <c r="J85" s="7">
        <v>42221</v>
      </c>
      <c r="K85" s="7">
        <v>42222</v>
      </c>
      <c r="L85" s="8">
        <v>500000</v>
      </c>
      <c r="M85" s="9">
        <v>49094250</v>
      </c>
      <c r="N85" s="4">
        <v>98.188500000000005</v>
      </c>
      <c r="O85" s="17">
        <v>7.400000000000001E-2</v>
      </c>
      <c r="P85" s="11" t="s">
        <v>22</v>
      </c>
    </row>
    <row r="86" spans="1:16" s="18" customFormat="1">
      <c r="A86" s="4">
        <f>+A85+1</f>
        <v>83</v>
      </c>
      <c r="B86" s="14" t="s">
        <v>99</v>
      </c>
      <c r="C86" s="14" t="s">
        <v>100</v>
      </c>
      <c r="D86" s="4" t="s">
        <v>19</v>
      </c>
      <c r="E86" s="4" t="s">
        <v>94</v>
      </c>
      <c r="F86" s="6">
        <v>42313</v>
      </c>
      <c r="G86" s="4">
        <f>F86-K86</f>
        <v>91</v>
      </c>
      <c r="H86" s="4" t="s">
        <v>21</v>
      </c>
      <c r="I86" s="7">
        <v>42221</v>
      </c>
      <c r="J86" s="7">
        <v>42221</v>
      </c>
      <c r="K86" s="7">
        <v>42222</v>
      </c>
      <c r="L86" s="8">
        <v>11500</v>
      </c>
      <c r="M86" s="9">
        <v>1129112.55</v>
      </c>
      <c r="N86" s="4">
        <v>98.183700000000002</v>
      </c>
      <c r="O86" s="17">
        <v>7.4200000000000002E-2</v>
      </c>
      <c r="P86" s="11" t="s">
        <v>22</v>
      </c>
    </row>
    <row r="87" spans="1:16" s="18" customFormat="1">
      <c r="A87" s="4">
        <f>+A86+1</f>
        <v>84</v>
      </c>
      <c r="B87" s="14" t="s">
        <v>99</v>
      </c>
      <c r="C87" s="14" t="s">
        <v>100</v>
      </c>
      <c r="D87" s="4" t="s">
        <v>19</v>
      </c>
      <c r="E87" s="4" t="s">
        <v>94</v>
      </c>
      <c r="F87" s="6">
        <v>42313</v>
      </c>
      <c r="G87" s="4">
        <f>F87-K87</f>
        <v>91</v>
      </c>
      <c r="H87" s="4" t="s">
        <v>21</v>
      </c>
      <c r="I87" s="7">
        <v>42221</v>
      </c>
      <c r="J87" s="7">
        <v>42221</v>
      </c>
      <c r="K87" s="7">
        <v>42222</v>
      </c>
      <c r="L87" s="8">
        <v>116750</v>
      </c>
      <c r="M87" s="9">
        <v>11462386.574999999</v>
      </c>
      <c r="N87" s="4">
        <v>98.178899999999999</v>
      </c>
      <c r="O87" s="17">
        <v>7.4400000000000008E-2</v>
      </c>
      <c r="P87" s="11" t="s">
        <v>22</v>
      </c>
    </row>
    <row r="88" spans="1:16" s="18" customFormat="1">
      <c r="A88" s="4">
        <f>+A87+1</f>
        <v>85</v>
      </c>
      <c r="B88" s="14" t="s">
        <v>99</v>
      </c>
      <c r="C88" s="14" t="s">
        <v>100</v>
      </c>
      <c r="D88" s="4" t="s">
        <v>19</v>
      </c>
      <c r="E88" s="4" t="s">
        <v>94</v>
      </c>
      <c r="F88" s="6">
        <v>42313</v>
      </c>
      <c r="G88" s="4">
        <f>F88-K88</f>
        <v>91</v>
      </c>
      <c r="H88" s="4" t="s">
        <v>21</v>
      </c>
      <c r="I88" s="7">
        <v>42221</v>
      </c>
      <c r="J88" s="7">
        <v>42221</v>
      </c>
      <c r="K88" s="7">
        <v>42222</v>
      </c>
      <c r="L88" s="8">
        <v>23250</v>
      </c>
      <c r="M88" s="9">
        <v>2282659.4249999998</v>
      </c>
      <c r="N88" s="4">
        <v>98.178899999999999</v>
      </c>
      <c r="O88" s="17">
        <v>7.4400000000000008E-2</v>
      </c>
      <c r="P88" s="11" t="s">
        <v>22</v>
      </c>
    </row>
    <row r="89" spans="1:16" s="16" customFormat="1">
      <c r="A89" s="4">
        <f>+A88+1</f>
        <v>86</v>
      </c>
      <c r="B89" s="14" t="s">
        <v>101</v>
      </c>
      <c r="C89" s="14" t="s">
        <v>102</v>
      </c>
      <c r="D89" s="4" t="s">
        <v>19</v>
      </c>
      <c r="E89" s="4" t="s">
        <v>94</v>
      </c>
      <c r="F89" s="6">
        <v>42306</v>
      </c>
      <c r="G89" s="4">
        <f>F89-K89</f>
        <v>80</v>
      </c>
      <c r="H89" s="4" t="s">
        <v>27</v>
      </c>
      <c r="I89" s="7">
        <v>42226</v>
      </c>
      <c r="J89" s="7">
        <v>42226</v>
      </c>
      <c r="K89" s="7">
        <v>42226</v>
      </c>
      <c r="L89" s="8">
        <v>100</v>
      </c>
      <c r="M89" s="9">
        <v>49172150</v>
      </c>
      <c r="N89" s="4">
        <v>98.340299999999999</v>
      </c>
      <c r="O89" s="17">
        <v>7.6999999999999999E-2</v>
      </c>
      <c r="P89" s="11" t="s">
        <v>22</v>
      </c>
    </row>
    <row r="90" spans="1:16" s="16" customFormat="1">
      <c r="A90" s="4">
        <f>+A89+1</f>
        <v>87</v>
      </c>
      <c r="B90" s="14" t="s">
        <v>67</v>
      </c>
      <c r="C90" s="14" t="s">
        <v>51</v>
      </c>
      <c r="D90" s="4" t="s">
        <v>19</v>
      </c>
      <c r="E90" s="4" t="s">
        <v>98</v>
      </c>
      <c r="F90" s="6">
        <v>47561</v>
      </c>
      <c r="G90" s="4">
        <f>F90-K90</f>
        <v>5332</v>
      </c>
      <c r="H90" s="4" t="s">
        <v>21</v>
      </c>
      <c r="I90" s="7">
        <v>42228</v>
      </c>
      <c r="J90" s="7">
        <v>42228</v>
      </c>
      <c r="K90" s="7">
        <v>42229</v>
      </c>
      <c r="L90" s="8">
        <v>1000000</v>
      </c>
      <c r="M90" s="9">
        <v>101303777.78</v>
      </c>
      <c r="N90" s="4">
        <v>99.29</v>
      </c>
      <c r="O90" s="17">
        <v>7.9600000000000004E-2</v>
      </c>
      <c r="P90" s="11" t="s">
        <v>22</v>
      </c>
    </row>
    <row r="91" spans="1:16" s="16" customFormat="1">
      <c r="A91" s="4">
        <f>+A90+1</f>
        <v>88</v>
      </c>
      <c r="B91" s="14" t="s">
        <v>99</v>
      </c>
      <c r="C91" s="14" t="s">
        <v>100</v>
      </c>
      <c r="D91" s="4" t="s">
        <v>19</v>
      </c>
      <c r="E91" s="4" t="s">
        <v>94</v>
      </c>
      <c r="F91" s="6">
        <v>42313</v>
      </c>
      <c r="G91" s="4">
        <f>F91-K91</f>
        <v>84</v>
      </c>
      <c r="H91" s="4" t="s">
        <v>21</v>
      </c>
      <c r="I91" s="7">
        <v>42228</v>
      </c>
      <c r="J91" s="7">
        <v>42228</v>
      </c>
      <c r="K91" s="7">
        <v>42229</v>
      </c>
      <c r="L91" s="8">
        <v>500000</v>
      </c>
      <c r="M91" s="9">
        <v>49166100</v>
      </c>
      <c r="N91" s="4">
        <v>98.3322</v>
      </c>
      <c r="O91" s="17">
        <v>7.3700000000000002E-2</v>
      </c>
      <c r="P91" s="11" t="s">
        <v>22</v>
      </c>
    </row>
    <row r="92" spans="1:16" s="16" customFormat="1">
      <c r="A92" s="4">
        <f>+A91+1</f>
        <v>89</v>
      </c>
      <c r="B92" s="14" t="s">
        <v>67</v>
      </c>
      <c r="C92" s="14" t="s">
        <v>51</v>
      </c>
      <c r="D92" s="4" t="s">
        <v>19</v>
      </c>
      <c r="E92" s="4" t="s">
        <v>98</v>
      </c>
      <c r="F92" s="6">
        <v>47561</v>
      </c>
      <c r="G92" s="4">
        <f>F92-K92</f>
        <v>5331</v>
      </c>
      <c r="H92" s="4" t="s">
        <v>21</v>
      </c>
      <c r="I92" s="7">
        <v>42229</v>
      </c>
      <c r="J92" s="7">
        <v>42229</v>
      </c>
      <c r="K92" s="7">
        <v>42230</v>
      </c>
      <c r="L92" s="8">
        <v>1000000</v>
      </c>
      <c r="M92" s="9">
        <v>101665666.67</v>
      </c>
      <c r="N92" s="4">
        <v>99.63</v>
      </c>
      <c r="O92" s="17">
        <v>7.9227999999999993E-2</v>
      </c>
      <c r="P92" s="11" t="s">
        <v>22</v>
      </c>
    </row>
    <row r="93" spans="1:16" s="16" customFormat="1">
      <c r="A93" s="4">
        <f>+A92+1</f>
        <v>90</v>
      </c>
      <c r="B93" s="14" t="s">
        <v>67</v>
      </c>
      <c r="C93" s="14" t="s">
        <v>51</v>
      </c>
      <c r="D93" s="4" t="s">
        <v>19</v>
      </c>
      <c r="E93" s="4" t="s">
        <v>98</v>
      </c>
      <c r="F93" s="6">
        <v>47561</v>
      </c>
      <c r="G93" s="4">
        <f>F93-K93</f>
        <v>5328</v>
      </c>
      <c r="H93" s="4" t="s">
        <v>21</v>
      </c>
      <c r="I93" s="7">
        <v>42230</v>
      </c>
      <c r="J93" s="7">
        <v>42230</v>
      </c>
      <c r="K93" s="7">
        <v>42233</v>
      </c>
      <c r="L93" s="8">
        <v>1000000</v>
      </c>
      <c r="M93" s="9">
        <v>101931333.33</v>
      </c>
      <c r="N93" s="4">
        <v>99.83</v>
      </c>
      <c r="O93" s="17">
        <f>789.94%/100</f>
        <v>7.8994000000000009E-2</v>
      </c>
      <c r="P93" s="11" t="s">
        <v>22</v>
      </c>
    </row>
    <row r="94" spans="1:16" s="16" customFormat="1">
      <c r="A94" s="4">
        <f>+A93+1</f>
        <v>91</v>
      </c>
      <c r="B94" s="14" t="s">
        <v>67</v>
      </c>
      <c r="C94" s="14" t="s">
        <v>51</v>
      </c>
      <c r="D94" s="4" t="s">
        <v>19</v>
      </c>
      <c r="E94" s="4" t="s">
        <v>98</v>
      </c>
      <c r="F94" s="6">
        <v>47561</v>
      </c>
      <c r="G94" s="4">
        <f>F94-K94</f>
        <v>5328</v>
      </c>
      <c r="H94" s="4" t="s">
        <v>21</v>
      </c>
      <c r="I94" s="7">
        <v>42230</v>
      </c>
      <c r="J94" s="7">
        <v>42230</v>
      </c>
      <c r="K94" s="7">
        <v>42233</v>
      </c>
      <c r="L94" s="8">
        <v>500000</v>
      </c>
      <c r="M94" s="9">
        <v>51025666.670000002</v>
      </c>
      <c r="N94" s="4">
        <v>99.95</v>
      </c>
      <c r="O94" s="17">
        <f>788.54%/100</f>
        <v>7.8853999999999994E-2</v>
      </c>
      <c r="P94" s="11" t="s">
        <v>22</v>
      </c>
    </row>
    <row r="95" spans="1:16" s="16" customFormat="1">
      <c r="A95" s="4">
        <f>+A94+1</f>
        <v>92</v>
      </c>
      <c r="B95" s="14" t="s">
        <v>96</v>
      </c>
      <c r="C95" s="14" t="s">
        <v>97</v>
      </c>
      <c r="D95" s="4" t="s">
        <v>19</v>
      </c>
      <c r="E95" s="4" t="s">
        <v>98</v>
      </c>
      <c r="F95" s="6">
        <v>53135</v>
      </c>
      <c r="G95" s="4">
        <f>F95-K95</f>
        <v>10902</v>
      </c>
      <c r="H95" s="4" t="s">
        <v>21</v>
      </c>
      <c r="I95" s="7">
        <v>42230</v>
      </c>
      <c r="J95" s="7">
        <v>42230</v>
      </c>
      <c r="K95" s="7">
        <v>42233</v>
      </c>
      <c r="L95" s="8">
        <v>1500000</v>
      </c>
      <c r="M95" s="9">
        <v>154578125</v>
      </c>
      <c r="N95" s="4">
        <v>101.81</v>
      </c>
      <c r="O95" s="17">
        <v>7.9687999999999995E-2</v>
      </c>
      <c r="P95" s="11" t="s">
        <v>22</v>
      </c>
    </row>
    <row r="96" spans="1:16" s="16" customFormat="1">
      <c r="A96" s="4">
        <f>+A95+1</f>
        <v>93</v>
      </c>
      <c r="B96" s="14" t="s">
        <v>103</v>
      </c>
      <c r="C96" s="14" t="s">
        <v>104</v>
      </c>
      <c r="D96" s="4" t="s">
        <v>19</v>
      </c>
      <c r="E96" s="4" t="s">
        <v>98</v>
      </c>
      <c r="F96" s="6">
        <v>48893</v>
      </c>
      <c r="G96" s="4">
        <f>F96-K96</f>
        <v>6660</v>
      </c>
      <c r="H96" s="4" t="s">
        <v>21</v>
      </c>
      <c r="I96" s="7">
        <v>42230</v>
      </c>
      <c r="J96" s="7">
        <v>42230</v>
      </c>
      <c r="K96" s="7">
        <v>42233</v>
      </c>
      <c r="L96" s="8">
        <v>508900</v>
      </c>
      <c r="M96" s="9">
        <v>53119095.090000004</v>
      </c>
      <c r="N96" s="4">
        <v>102.16</v>
      </c>
      <c r="O96" s="17">
        <v>8.0105999999999997E-2</v>
      </c>
      <c r="P96" s="11" t="s">
        <v>22</v>
      </c>
    </row>
    <row r="97" spans="1:16" s="16" customFormat="1">
      <c r="A97" s="4">
        <f>+A96+1</f>
        <v>94</v>
      </c>
      <c r="B97" s="14" t="s">
        <v>67</v>
      </c>
      <c r="C97" s="14" t="s">
        <v>51</v>
      </c>
      <c r="D97" s="4" t="s">
        <v>19</v>
      </c>
      <c r="E97" s="4" t="s">
        <v>98</v>
      </c>
      <c r="F97" s="6">
        <v>47561</v>
      </c>
      <c r="G97" s="4">
        <f>F97-K97</f>
        <v>5326</v>
      </c>
      <c r="H97" s="4" t="s">
        <v>21</v>
      </c>
      <c r="I97" s="7">
        <v>42233</v>
      </c>
      <c r="J97" s="7">
        <v>42233</v>
      </c>
      <c r="K97" s="7">
        <v>42235</v>
      </c>
      <c r="L97" s="8">
        <v>500000</v>
      </c>
      <c r="M97" s="9">
        <v>50977555.560000002</v>
      </c>
      <c r="N97" s="4">
        <v>99.81</v>
      </c>
      <c r="O97" s="17">
        <v>7.9017999999999991E-2</v>
      </c>
      <c r="P97" s="11" t="s">
        <v>22</v>
      </c>
    </row>
    <row r="98" spans="1:16" s="16" customFormat="1">
      <c r="A98" s="4">
        <f>+A97+1</f>
        <v>95</v>
      </c>
      <c r="B98" s="14" t="s">
        <v>99</v>
      </c>
      <c r="C98" s="14" t="s">
        <v>100</v>
      </c>
      <c r="D98" s="4" t="s">
        <v>19</v>
      </c>
      <c r="E98" s="4" t="s">
        <v>94</v>
      </c>
      <c r="F98" s="6">
        <v>42313</v>
      </c>
      <c r="G98" s="4">
        <f>F98-K98</f>
        <v>78</v>
      </c>
      <c r="H98" s="4" t="s">
        <v>21</v>
      </c>
      <c r="I98" s="7">
        <v>42233</v>
      </c>
      <c r="J98" s="7">
        <v>42233</v>
      </c>
      <c r="K98" s="7">
        <v>42235</v>
      </c>
      <c r="L98" s="8">
        <v>500000</v>
      </c>
      <c r="M98" s="9">
        <v>49223700</v>
      </c>
      <c r="N98" s="4">
        <v>98.447400000000002</v>
      </c>
      <c r="O98" s="17">
        <v>7.3800000000000004E-2</v>
      </c>
      <c r="P98" s="11" t="s">
        <v>22</v>
      </c>
    </row>
    <row r="99" spans="1:16" s="16" customFormat="1">
      <c r="A99" s="4">
        <f>+A98+1</f>
        <v>96</v>
      </c>
      <c r="B99" s="14" t="s">
        <v>96</v>
      </c>
      <c r="C99" s="14" t="s">
        <v>97</v>
      </c>
      <c r="D99" s="4" t="s">
        <v>19</v>
      </c>
      <c r="E99" s="4" t="s">
        <v>98</v>
      </c>
      <c r="F99" s="6">
        <v>53135</v>
      </c>
      <c r="G99" s="4">
        <f>F99-K99</f>
        <v>10899</v>
      </c>
      <c r="H99" s="4" t="s">
        <v>21</v>
      </c>
      <c r="I99" s="7">
        <v>42235</v>
      </c>
      <c r="J99" s="7">
        <v>42235</v>
      </c>
      <c r="K99" s="7">
        <v>42236</v>
      </c>
      <c r="L99" s="8">
        <v>500000</v>
      </c>
      <c r="M99" s="9">
        <v>51614916.670000002</v>
      </c>
      <c r="N99" s="4">
        <v>101.92</v>
      </c>
      <c r="O99" s="17">
        <v>7.9591999999999996E-2</v>
      </c>
      <c r="P99" s="11" t="s">
        <v>22</v>
      </c>
    </row>
    <row r="100" spans="1:16" s="16" customFormat="1">
      <c r="A100" s="4">
        <f>+A99+1</f>
        <v>97</v>
      </c>
      <c r="B100" s="14" t="s">
        <v>67</v>
      </c>
      <c r="C100" s="14" t="s">
        <v>51</v>
      </c>
      <c r="D100" s="4" t="s">
        <v>19</v>
      </c>
      <c r="E100" s="4" t="s">
        <v>98</v>
      </c>
      <c r="F100" s="6">
        <v>47561</v>
      </c>
      <c r="G100" s="4">
        <f>F100-K100</f>
        <v>5325</v>
      </c>
      <c r="H100" s="4" t="s">
        <v>21</v>
      </c>
      <c r="I100" s="7">
        <v>42235</v>
      </c>
      <c r="J100" s="7">
        <v>42235</v>
      </c>
      <c r="K100" s="7">
        <v>42236</v>
      </c>
      <c r="L100" s="8">
        <v>500000</v>
      </c>
      <c r="M100" s="9">
        <v>51059750</v>
      </c>
      <c r="N100" s="4">
        <v>99.952500000000001</v>
      </c>
      <c r="O100" s="17">
        <v>7.8852000000000005E-2</v>
      </c>
      <c r="P100" s="11" t="s">
        <v>22</v>
      </c>
    </row>
    <row r="101" spans="1:16" s="16" customFormat="1">
      <c r="A101" s="4">
        <f>+A100+1</f>
        <v>98</v>
      </c>
      <c r="B101" s="14" t="s">
        <v>105</v>
      </c>
      <c r="C101" s="14" t="s">
        <v>106</v>
      </c>
      <c r="D101" s="4" t="s">
        <v>19</v>
      </c>
      <c r="E101" s="4" t="s">
        <v>94</v>
      </c>
      <c r="F101" s="6">
        <v>42317</v>
      </c>
      <c r="G101" s="4">
        <f>F101-K101</f>
        <v>77</v>
      </c>
      <c r="H101" s="4" t="s">
        <v>21</v>
      </c>
      <c r="I101" s="7">
        <v>42237</v>
      </c>
      <c r="J101" s="7">
        <v>42237</v>
      </c>
      <c r="K101" s="7">
        <v>42240</v>
      </c>
      <c r="L101" s="8">
        <v>500</v>
      </c>
      <c r="M101" s="9">
        <v>49224800</v>
      </c>
      <c r="N101" s="4">
        <v>98.449600000000004</v>
      </c>
      <c r="O101" s="17">
        <v>7.4649999999999994E-2</v>
      </c>
      <c r="P101" s="11" t="s">
        <v>22</v>
      </c>
    </row>
    <row r="102" spans="1:16" s="15" customFormat="1">
      <c r="A102" s="4">
        <v>99</v>
      </c>
      <c r="B102" s="14" t="s">
        <v>103</v>
      </c>
      <c r="C102" s="14" t="s">
        <v>104</v>
      </c>
      <c r="D102" s="4" t="s">
        <v>19</v>
      </c>
      <c r="E102" s="4" t="s">
        <v>98</v>
      </c>
      <c r="F102" s="6">
        <v>48893</v>
      </c>
      <c r="G102" s="4">
        <f>F102-K102</f>
        <v>6652</v>
      </c>
      <c r="H102" s="4" t="s">
        <v>21</v>
      </c>
      <c r="I102" s="7">
        <v>42240</v>
      </c>
      <c r="J102" s="7">
        <v>42240</v>
      </c>
      <c r="K102" s="7">
        <v>42241</v>
      </c>
      <c r="L102" s="8">
        <v>500000</v>
      </c>
      <c r="M102" s="9">
        <v>52076666.670000002</v>
      </c>
      <c r="N102" s="4">
        <v>101.75</v>
      </c>
      <c r="O102" s="17">
        <v>8.0531000000000005E-2</v>
      </c>
      <c r="P102" s="11" t="s">
        <v>22</v>
      </c>
    </row>
    <row r="103" spans="1:16" s="15" customFormat="1">
      <c r="A103" s="4">
        <v>100</v>
      </c>
      <c r="B103" s="14" t="s">
        <v>67</v>
      </c>
      <c r="C103" s="14" t="s">
        <v>51</v>
      </c>
      <c r="D103" s="4" t="s">
        <v>19</v>
      </c>
      <c r="E103" s="4" t="s">
        <v>98</v>
      </c>
      <c r="F103" s="6">
        <v>47561</v>
      </c>
      <c r="G103" s="4">
        <f>F103-K103</f>
        <v>5320</v>
      </c>
      <c r="H103" s="4" t="s">
        <v>21</v>
      </c>
      <c r="I103" s="7">
        <v>42240</v>
      </c>
      <c r="J103" s="7">
        <v>42240</v>
      </c>
      <c r="K103" s="7">
        <v>42241</v>
      </c>
      <c r="L103" s="8">
        <v>500000</v>
      </c>
      <c r="M103" s="9">
        <v>50748222.219999999</v>
      </c>
      <c r="N103" s="4">
        <v>99.22</v>
      </c>
      <c r="O103" s="17">
        <v>7.9711000000000004E-2</v>
      </c>
      <c r="P103" s="11" t="s">
        <v>22</v>
      </c>
    </row>
    <row r="104" spans="1:16" s="15" customFormat="1">
      <c r="A104" s="4">
        <f>+A103+1</f>
        <v>101</v>
      </c>
      <c r="B104" s="14" t="s">
        <v>92</v>
      </c>
      <c r="C104" s="14" t="s">
        <v>93</v>
      </c>
      <c r="D104" s="4" t="s">
        <v>19</v>
      </c>
      <c r="E104" s="4" t="s">
        <v>94</v>
      </c>
      <c r="F104" s="6">
        <v>42292</v>
      </c>
      <c r="G104" s="4">
        <f>F104-K104</f>
        <v>50</v>
      </c>
      <c r="H104" s="4" t="s">
        <v>21</v>
      </c>
      <c r="I104" s="7">
        <v>42241</v>
      </c>
      <c r="J104" s="7">
        <v>42241</v>
      </c>
      <c r="K104" s="7">
        <v>42242</v>
      </c>
      <c r="L104" s="8">
        <v>500000</v>
      </c>
      <c r="M104" s="9">
        <v>49499250</v>
      </c>
      <c r="N104" s="4">
        <v>98.998500000000007</v>
      </c>
      <c r="O104" s="17">
        <v>7.3849999999999999E-2</v>
      </c>
      <c r="P104" s="11" t="s">
        <v>22</v>
      </c>
    </row>
    <row r="105" spans="1:16" s="15" customFormat="1">
      <c r="A105" s="4">
        <f>+A104+1</f>
        <v>102</v>
      </c>
      <c r="B105" s="14" t="s">
        <v>107</v>
      </c>
      <c r="C105" s="14" t="s">
        <v>108</v>
      </c>
      <c r="D105" s="4" t="s">
        <v>19</v>
      </c>
      <c r="E105" s="4" t="s">
        <v>94</v>
      </c>
      <c r="F105" s="6">
        <v>42327</v>
      </c>
      <c r="G105" s="4">
        <f>F105-K105</f>
        <v>85</v>
      </c>
      <c r="H105" s="4" t="s">
        <v>21</v>
      </c>
      <c r="I105" s="7">
        <v>42241</v>
      </c>
      <c r="J105" s="7">
        <v>42241</v>
      </c>
      <c r="K105" s="7">
        <v>42242</v>
      </c>
      <c r="L105" s="8">
        <v>500000</v>
      </c>
      <c r="M105" s="9">
        <v>49152950</v>
      </c>
      <c r="N105" s="4">
        <v>98.305899999999994</v>
      </c>
      <c r="O105" s="17">
        <v>7.400000000000001E-2</v>
      </c>
      <c r="P105" s="11" t="s">
        <v>22</v>
      </c>
    </row>
    <row r="106" spans="1:16" s="15" customFormat="1">
      <c r="A106" s="4">
        <f>+A105+1</f>
        <v>103</v>
      </c>
      <c r="B106" s="14" t="s">
        <v>85</v>
      </c>
      <c r="C106" s="14" t="s">
        <v>86</v>
      </c>
      <c r="D106" s="4" t="s">
        <v>19</v>
      </c>
      <c r="E106" s="4" t="s">
        <v>94</v>
      </c>
      <c r="F106" s="6">
        <v>42271</v>
      </c>
      <c r="G106" s="4">
        <f>F106-K106</f>
        <v>29</v>
      </c>
      <c r="H106" s="4" t="s">
        <v>21</v>
      </c>
      <c r="I106" s="7">
        <v>42241</v>
      </c>
      <c r="J106" s="7">
        <v>42241</v>
      </c>
      <c r="K106" s="7">
        <v>42242</v>
      </c>
      <c r="L106" s="8">
        <v>500000</v>
      </c>
      <c r="M106" s="9">
        <v>49713650</v>
      </c>
      <c r="N106" s="4">
        <v>99.427300000000002</v>
      </c>
      <c r="O106" s="17">
        <v>7.2499999999999995E-2</v>
      </c>
      <c r="P106" s="11" t="s">
        <v>22</v>
      </c>
    </row>
    <row r="107" spans="1:16" s="19" customFormat="1">
      <c r="A107" s="4">
        <f>+A106+1</f>
        <v>104</v>
      </c>
      <c r="B107" s="14" t="s">
        <v>109</v>
      </c>
      <c r="C107" s="14" t="s">
        <v>110</v>
      </c>
      <c r="D107" s="4" t="s">
        <v>19</v>
      </c>
      <c r="E107" s="4" t="s">
        <v>94</v>
      </c>
      <c r="F107" s="6">
        <v>42334</v>
      </c>
      <c r="G107" s="4">
        <f>F107-K107</f>
        <v>90</v>
      </c>
      <c r="H107" s="4" t="s">
        <v>21</v>
      </c>
      <c r="I107" s="7">
        <v>42243</v>
      </c>
      <c r="J107" s="7">
        <v>42243</v>
      </c>
      <c r="K107" s="7">
        <v>42244</v>
      </c>
      <c r="L107" s="8">
        <v>500000</v>
      </c>
      <c r="M107" s="9">
        <v>49104000</v>
      </c>
      <c r="N107" s="4">
        <v>98.207999999999998</v>
      </c>
      <c r="O107" s="17">
        <v>7.400000000000001E-2</v>
      </c>
      <c r="P107" s="11" t="s">
        <v>22</v>
      </c>
    </row>
    <row r="108" spans="1:16" s="19" customFormat="1">
      <c r="A108" s="4">
        <f>+A107+1</f>
        <v>105</v>
      </c>
      <c r="B108" s="14" t="s">
        <v>96</v>
      </c>
      <c r="C108" s="14" t="s">
        <v>97</v>
      </c>
      <c r="D108" s="4" t="s">
        <v>19</v>
      </c>
      <c r="E108" s="4" t="s">
        <v>98</v>
      </c>
      <c r="F108" s="6">
        <v>53135</v>
      </c>
      <c r="G108" s="4">
        <f>F108-K108</f>
        <v>10888</v>
      </c>
      <c r="H108" s="4" t="s">
        <v>21</v>
      </c>
      <c r="I108" s="7">
        <v>42244</v>
      </c>
      <c r="J108" s="7">
        <v>42244</v>
      </c>
      <c r="K108" s="7">
        <v>42247</v>
      </c>
      <c r="L108" s="8">
        <v>142200</v>
      </c>
      <c r="M108" s="9">
        <v>14651671.800000001</v>
      </c>
      <c r="N108" s="4">
        <v>101.5</v>
      </c>
      <c r="O108" s="17">
        <v>7.9955999999999999E-2</v>
      </c>
      <c r="P108" s="11" t="s">
        <v>22</v>
      </c>
    </row>
    <row r="109" spans="1:16" s="19" customFormat="1">
      <c r="A109" s="4">
        <f>+A108+1</f>
        <v>106</v>
      </c>
      <c r="B109" s="14" t="s">
        <v>99</v>
      </c>
      <c r="C109" s="14" t="s">
        <v>100</v>
      </c>
      <c r="D109" s="4" t="s">
        <v>19</v>
      </c>
      <c r="E109" s="4" t="s">
        <v>94</v>
      </c>
      <c r="F109" s="6">
        <v>42313</v>
      </c>
      <c r="G109" s="4">
        <f>F109-K109</f>
        <v>66</v>
      </c>
      <c r="H109" s="4" t="s">
        <v>21</v>
      </c>
      <c r="I109" s="7">
        <v>42244</v>
      </c>
      <c r="J109" s="7">
        <v>42244</v>
      </c>
      <c r="K109" s="7">
        <v>42247</v>
      </c>
      <c r="L109" s="8">
        <v>500000</v>
      </c>
      <c r="M109" s="9">
        <v>49339800</v>
      </c>
      <c r="N109" s="4">
        <v>98.679599999999994</v>
      </c>
      <c r="O109" s="17">
        <v>7.400000000000001E-2</v>
      </c>
      <c r="P109" s="11" t="s">
        <v>22</v>
      </c>
    </row>
    <row r="110" spans="1:16" s="19" customFormat="1">
      <c r="A110" s="4">
        <f>+A109+1</f>
        <v>107</v>
      </c>
      <c r="B110" s="14" t="s">
        <v>111</v>
      </c>
      <c r="C110" s="14" t="s">
        <v>112</v>
      </c>
      <c r="D110" s="4" t="s">
        <v>19</v>
      </c>
      <c r="E110" s="4" t="s">
        <v>94</v>
      </c>
      <c r="F110" s="6">
        <v>42303</v>
      </c>
      <c r="G110" s="4">
        <f>F110-K110</f>
        <v>56</v>
      </c>
      <c r="H110" s="4" t="s">
        <v>21</v>
      </c>
      <c r="I110" s="7">
        <v>42244</v>
      </c>
      <c r="J110" s="7">
        <v>42244</v>
      </c>
      <c r="K110" s="7">
        <v>42247</v>
      </c>
      <c r="L110" s="8">
        <v>100</v>
      </c>
      <c r="M110" s="9">
        <v>49408700</v>
      </c>
      <c r="N110" s="4">
        <v>98.817400000000006</v>
      </c>
      <c r="O110" s="17">
        <v>7.8E-2</v>
      </c>
      <c r="P110" s="11" t="s">
        <v>22</v>
      </c>
    </row>
    <row r="111" spans="1:16" s="19" customFormat="1">
      <c r="A111" s="4">
        <f>+A110+1</f>
        <v>108</v>
      </c>
      <c r="B111" s="14" t="s">
        <v>96</v>
      </c>
      <c r="C111" s="14" t="s">
        <v>97</v>
      </c>
      <c r="D111" s="4" t="s">
        <v>19</v>
      </c>
      <c r="E111" s="4" t="s">
        <v>98</v>
      </c>
      <c r="F111" s="6">
        <v>53135</v>
      </c>
      <c r="G111" s="4">
        <f>F111-K111</f>
        <v>10887</v>
      </c>
      <c r="H111" s="4" t="s">
        <v>21</v>
      </c>
      <c r="I111" s="7">
        <v>42247</v>
      </c>
      <c r="J111" s="7">
        <v>42247</v>
      </c>
      <c r="K111" s="7">
        <v>42248</v>
      </c>
      <c r="L111" s="8">
        <v>157800</v>
      </c>
      <c r="M111" s="9">
        <v>16283105.85</v>
      </c>
      <c r="N111" s="4">
        <v>101.63</v>
      </c>
      <c r="O111" s="17">
        <v>7.984200000000001E-2</v>
      </c>
      <c r="P111" s="11" t="s">
        <v>22</v>
      </c>
    </row>
    <row r="112" spans="1:16" s="19" customFormat="1">
      <c r="A112" s="4">
        <f>+A111+1</f>
        <v>109</v>
      </c>
      <c r="B112" s="14" t="s">
        <v>96</v>
      </c>
      <c r="C112" s="14" t="s">
        <v>97</v>
      </c>
      <c r="D112" s="4" t="s">
        <v>19</v>
      </c>
      <c r="E112" s="4" t="s">
        <v>98</v>
      </c>
      <c r="F112" s="6">
        <v>53135</v>
      </c>
      <c r="G112" s="4">
        <f>F112-K112</f>
        <v>10886</v>
      </c>
      <c r="H112" s="4" t="s">
        <v>21</v>
      </c>
      <c r="I112" s="7">
        <v>42248</v>
      </c>
      <c r="J112" s="7">
        <v>42248</v>
      </c>
      <c r="K112" s="7">
        <v>42249</v>
      </c>
      <c r="L112" s="8">
        <v>500000</v>
      </c>
      <c r="M112" s="9">
        <v>51615416.670000002</v>
      </c>
      <c r="N112" s="4">
        <v>101.65</v>
      </c>
      <c r="O112" s="17">
        <v>7.9824999999999993E-2</v>
      </c>
      <c r="P112" s="11" t="s">
        <v>22</v>
      </c>
    </row>
    <row r="113" spans="1:16" s="19" customFormat="1">
      <c r="A113" s="4">
        <f>+A112+1</f>
        <v>110</v>
      </c>
      <c r="B113" s="14" t="s">
        <v>96</v>
      </c>
      <c r="C113" s="14" t="s">
        <v>97</v>
      </c>
      <c r="D113" s="4" t="s">
        <v>19</v>
      </c>
      <c r="E113" s="4" t="s">
        <v>98</v>
      </c>
      <c r="F113" s="6">
        <v>53135</v>
      </c>
      <c r="G113" s="4">
        <f>F113-K113</f>
        <v>10886</v>
      </c>
      <c r="H113" s="4" t="s">
        <v>21</v>
      </c>
      <c r="I113" s="7">
        <v>42248</v>
      </c>
      <c r="J113" s="7">
        <v>42248</v>
      </c>
      <c r="K113" s="7">
        <v>42249</v>
      </c>
      <c r="L113" s="8">
        <v>500000</v>
      </c>
      <c r="M113" s="9">
        <v>51590416.670000002</v>
      </c>
      <c r="N113" s="4">
        <v>101.6</v>
      </c>
      <c r="O113" s="17">
        <v>7.9867999999999995E-2</v>
      </c>
      <c r="P113" s="11" t="s">
        <v>22</v>
      </c>
    </row>
    <row r="114" spans="1:16" s="19" customFormat="1">
      <c r="A114" s="4">
        <f>+A113+1</f>
        <v>111</v>
      </c>
      <c r="B114" s="14" t="s">
        <v>67</v>
      </c>
      <c r="C114" s="14" t="s">
        <v>51</v>
      </c>
      <c r="D114" s="4" t="s">
        <v>19</v>
      </c>
      <c r="E114" s="4" t="s">
        <v>98</v>
      </c>
      <c r="F114" s="6">
        <v>47561</v>
      </c>
      <c r="G114" s="4">
        <f>F114-K114</f>
        <v>5312</v>
      </c>
      <c r="H114" s="4" t="s">
        <v>21</v>
      </c>
      <c r="I114" s="7">
        <v>42248</v>
      </c>
      <c r="J114" s="7">
        <v>42248</v>
      </c>
      <c r="K114" s="7">
        <v>42249</v>
      </c>
      <c r="L114" s="8">
        <v>1000000</v>
      </c>
      <c r="M114" s="9">
        <v>102212166.67</v>
      </c>
      <c r="N114" s="4">
        <v>99.782499999999999</v>
      </c>
      <c r="O114" s="17">
        <v>7.9050999999999996E-2</v>
      </c>
      <c r="P114" s="11" t="s">
        <v>22</v>
      </c>
    </row>
    <row r="115" spans="1:16" s="19" customFormat="1">
      <c r="A115" s="4">
        <f>+A114+1</f>
        <v>112</v>
      </c>
      <c r="B115" s="14" t="s">
        <v>99</v>
      </c>
      <c r="C115" s="14" t="s">
        <v>100</v>
      </c>
      <c r="D115" s="4" t="s">
        <v>19</v>
      </c>
      <c r="E115" s="4" t="s">
        <v>94</v>
      </c>
      <c r="F115" s="6">
        <v>42313</v>
      </c>
      <c r="G115" s="4">
        <f>F115-K115</f>
        <v>63</v>
      </c>
      <c r="H115" s="4" t="s">
        <v>21</v>
      </c>
      <c r="I115" s="7">
        <v>42249</v>
      </c>
      <c r="J115" s="7">
        <v>42249</v>
      </c>
      <c r="K115" s="7">
        <v>42250</v>
      </c>
      <c r="L115" s="8">
        <v>500000</v>
      </c>
      <c r="M115" s="9">
        <v>49373650</v>
      </c>
      <c r="N115" s="4">
        <v>98.747299999999996</v>
      </c>
      <c r="O115" s="17">
        <v>7.3499999999999996E-2</v>
      </c>
      <c r="P115" s="11" t="s">
        <v>22</v>
      </c>
    </row>
    <row r="116" spans="1:16" s="19" customFormat="1">
      <c r="A116" s="4">
        <f>+A115+1</f>
        <v>113</v>
      </c>
      <c r="B116" s="14" t="s">
        <v>99</v>
      </c>
      <c r="C116" s="14" t="s">
        <v>100</v>
      </c>
      <c r="D116" s="4" t="s">
        <v>19</v>
      </c>
      <c r="E116" s="4" t="s">
        <v>94</v>
      </c>
      <c r="F116" s="6">
        <v>42313</v>
      </c>
      <c r="G116" s="4">
        <f>F116-K116</f>
        <v>63</v>
      </c>
      <c r="H116" s="4" t="s">
        <v>21</v>
      </c>
      <c r="I116" s="7">
        <v>42249</v>
      </c>
      <c r="J116" s="7">
        <v>42249</v>
      </c>
      <c r="K116" s="7">
        <v>42250</v>
      </c>
      <c r="L116" s="8">
        <v>500000</v>
      </c>
      <c r="M116" s="9">
        <v>49373650</v>
      </c>
      <c r="N116" s="4">
        <v>98.747299999999996</v>
      </c>
      <c r="O116" s="17">
        <v>7.3499999999999996E-2</v>
      </c>
      <c r="P116" s="11" t="s">
        <v>22</v>
      </c>
    </row>
    <row r="117" spans="1:16" s="19" customFormat="1">
      <c r="A117" s="4">
        <f>+A116+1</f>
        <v>114</v>
      </c>
      <c r="B117" s="14" t="s">
        <v>113</v>
      </c>
      <c r="C117" s="14" t="s">
        <v>114</v>
      </c>
      <c r="D117" s="4" t="s">
        <v>19</v>
      </c>
      <c r="E117" s="4" t="s">
        <v>94</v>
      </c>
      <c r="F117" s="6">
        <v>42341</v>
      </c>
      <c r="G117" s="4">
        <f>F117-K117</f>
        <v>91</v>
      </c>
      <c r="H117" s="4" t="s">
        <v>21</v>
      </c>
      <c r="I117" s="7">
        <v>42249</v>
      </c>
      <c r="J117" s="7">
        <v>42249</v>
      </c>
      <c r="K117" s="7">
        <v>42250</v>
      </c>
      <c r="L117" s="8">
        <v>1000000</v>
      </c>
      <c r="M117" s="9">
        <v>98188500</v>
      </c>
      <c r="N117" s="4">
        <v>98.188500000000005</v>
      </c>
      <c r="O117" s="17">
        <v>7.400000000000001E-2</v>
      </c>
      <c r="P117" s="11" t="s">
        <v>22</v>
      </c>
    </row>
    <row r="118" spans="1:16" s="19" customFormat="1">
      <c r="A118" s="4">
        <v>115</v>
      </c>
      <c r="B118" s="14" t="s">
        <v>67</v>
      </c>
      <c r="C118" s="14" t="s">
        <v>51</v>
      </c>
      <c r="D118" s="4" t="s">
        <v>19</v>
      </c>
      <c r="E118" s="4" t="s">
        <v>98</v>
      </c>
      <c r="F118" s="6">
        <v>47561</v>
      </c>
      <c r="G118" s="4">
        <f>F118-K118</f>
        <v>5305</v>
      </c>
      <c r="H118" s="4" t="s">
        <v>21</v>
      </c>
      <c r="I118" s="7">
        <v>42255</v>
      </c>
      <c r="J118" s="7">
        <v>42255</v>
      </c>
      <c r="K118" s="7">
        <f>+J118+1</f>
        <v>42256</v>
      </c>
      <c r="L118" s="8">
        <v>100000</v>
      </c>
      <c r="M118" s="9">
        <v>10228288.890000001</v>
      </c>
      <c r="N118" s="4">
        <v>99.7</v>
      </c>
      <c r="O118" s="10">
        <v>7.9100000000000004E-2</v>
      </c>
      <c r="P118" s="11" t="s">
        <v>22</v>
      </c>
    </row>
    <row r="119" spans="1:16" s="19" customFormat="1">
      <c r="A119" s="4">
        <v>116</v>
      </c>
      <c r="B119" s="14" t="s">
        <v>115</v>
      </c>
      <c r="C119" s="14" t="s">
        <v>116</v>
      </c>
      <c r="D119" s="4" t="s">
        <v>19</v>
      </c>
      <c r="E119" s="4" t="s">
        <v>94</v>
      </c>
      <c r="F119" s="6">
        <v>42348</v>
      </c>
      <c r="G119" s="4">
        <f>F119-K119</f>
        <v>91</v>
      </c>
      <c r="H119" s="4" t="s">
        <v>21</v>
      </c>
      <c r="I119" s="7">
        <v>42256</v>
      </c>
      <c r="J119" s="7">
        <v>42256</v>
      </c>
      <c r="K119" s="7">
        <f>+J119+1</f>
        <v>42257</v>
      </c>
      <c r="L119" s="8">
        <v>500000</v>
      </c>
      <c r="M119" s="9">
        <v>49090650</v>
      </c>
      <c r="N119" s="4">
        <v>98.181299999999993</v>
      </c>
      <c r="O119" s="10">
        <v>7.4300000000000005E-2</v>
      </c>
      <c r="P119" s="11" t="s">
        <v>22</v>
      </c>
    </row>
    <row r="120" spans="1:16" s="20" customFormat="1">
      <c r="A120" s="4">
        <v>117</v>
      </c>
      <c r="B120" s="14" t="s">
        <v>109</v>
      </c>
      <c r="C120" s="14" t="s">
        <v>110</v>
      </c>
      <c r="D120" s="4" t="s">
        <v>19</v>
      </c>
      <c r="E120" s="4" t="s">
        <v>94</v>
      </c>
      <c r="F120" s="6">
        <v>42334</v>
      </c>
      <c r="G120" s="4">
        <f>F120-K120</f>
        <v>76</v>
      </c>
      <c r="H120" s="4" t="s">
        <v>21</v>
      </c>
      <c r="I120" s="7">
        <v>42257</v>
      </c>
      <c r="J120" s="7">
        <v>42257</v>
      </c>
      <c r="K120" s="7">
        <f>+J120+1</f>
        <v>42258</v>
      </c>
      <c r="L120" s="8">
        <v>500000</v>
      </c>
      <c r="M120" s="9">
        <v>49240250</v>
      </c>
      <c r="N120" s="4">
        <v>98.480500000000006</v>
      </c>
      <c r="O120" s="10">
        <v>7.4099999999999999E-2</v>
      </c>
      <c r="P120" s="11" t="s">
        <v>22</v>
      </c>
    </row>
    <row r="121" spans="1:16" s="20" customFormat="1">
      <c r="A121" s="21">
        <v>118</v>
      </c>
      <c r="B121" s="22" t="s">
        <v>117</v>
      </c>
      <c r="C121" s="22" t="s">
        <v>118</v>
      </c>
      <c r="D121" s="21" t="s">
        <v>19</v>
      </c>
      <c r="E121" s="21" t="s">
        <v>94</v>
      </c>
      <c r="F121" s="23">
        <v>42341</v>
      </c>
      <c r="G121" s="4">
        <f>F121-K121</f>
        <v>80</v>
      </c>
      <c r="H121" s="21" t="s">
        <v>21</v>
      </c>
      <c r="I121" s="24">
        <v>42258</v>
      </c>
      <c r="J121" s="24">
        <v>42258</v>
      </c>
      <c r="K121" s="24">
        <f>J121+3</f>
        <v>42261</v>
      </c>
      <c r="L121" s="25">
        <v>100</v>
      </c>
      <c r="M121" s="26">
        <v>49141550</v>
      </c>
      <c r="N121" s="21">
        <v>98.283100000000005</v>
      </c>
      <c r="O121" s="27">
        <v>7.9699999999999993E-2</v>
      </c>
      <c r="P121" s="28" t="s">
        <v>22</v>
      </c>
    </row>
    <row r="122" spans="1:16" s="20" customFormat="1">
      <c r="A122" s="4">
        <v>119</v>
      </c>
      <c r="B122" s="14" t="s">
        <v>90</v>
      </c>
      <c r="C122" s="14" t="s">
        <v>51</v>
      </c>
      <c r="D122" s="4" t="s">
        <v>19</v>
      </c>
      <c r="E122" s="4" t="s">
        <v>98</v>
      </c>
      <c r="F122" s="6">
        <v>47561</v>
      </c>
      <c r="G122" s="4">
        <f>F122-K122</f>
        <v>5291</v>
      </c>
      <c r="H122" s="4" t="s">
        <v>21</v>
      </c>
      <c r="I122" s="7">
        <v>42269</v>
      </c>
      <c r="J122" s="7">
        <v>42269</v>
      </c>
      <c r="K122" s="7">
        <v>42270</v>
      </c>
      <c r="L122" s="8">
        <v>200000</v>
      </c>
      <c r="M122" s="9">
        <v>20139511.109999999</v>
      </c>
      <c r="N122" s="4">
        <v>100.61</v>
      </c>
      <c r="O122" s="10">
        <v>7.8088000000000005E-2</v>
      </c>
      <c r="P122" s="11" t="s">
        <v>22</v>
      </c>
    </row>
    <row r="123" spans="1:16" s="20" customFormat="1">
      <c r="A123" s="4">
        <v>120</v>
      </c>
      <c r="B123" s="14" t="s">
        <v>119</v>
      </c>
      <c r="C123" s="14" t="s">
        <v>120</v>
      </c>
      <c r="D123" s="4" t="s">
        <v>19</v>
      </c>
      <c r="E123" s="4" t="s">
        <v>94</v>
      </c>
      <c r="F123" s="6">
        <v>42356</v>
      </c>
      <c r="G123" s="4">
        <f>F123-K123</f>
        <v>86</v>
      </c>
      <c r="H123" s="4" t="s">
        <v>21</v>
      </c>
      <c r="I123" s="7">
        <v>42269</v>
      </c>
      <c r="J123" s="7">
        <v>42269</v>
      </c>
      <c r="K123" s="7">
        <v>42270</v>
      </c>
      <c r="L123" s="8">
        <v>1000000</v>
      </c>
      <c r="M123" s="9">
        <v>98284000</v>
      </c>
      <c r="N123" s="4">
        <v>98.284000000000006</v>
      </c>
      <c r="O123" s="10">
        <v>7.4099999999999999E-2</v>
      </c>
      <c r="P123" s="11" t="s">
        <v>22</v>
      </c>
    </row>
    <row r="124" spans="1:16" s="20" customFormat="1">
      <c r="A124" s="4">
        <v>121</v>
      </c>
      <c r="B124" s="14" t="s">
        <v>90</v>
      </c>
      <c r="C124" s="14" t="s">
        <v>51</v>
      </c>
      <c r="D124" s="4" t="s">
        <v>19</v>
      </c>
      <c r="E124" s="4" t="s">
        <v>98</v>
      </c>
      <c r="F124" s="6">
        <v>47561</v>
      </c>
      <c r="G124" s="4">
        <f>F124-K124</f>
        <v>5286</v>
      </c>
      <c r="H124" s="4" t="s">
        <v>21</v>
      </c>
      <c r="I124" s="7">
        <v>42271</v>
      </c>
      <c r="J124" s="7">
        <v>42271</v>
      </c>
      <c r="K124" s="7">
        <v>42275</v>
      </c>
      <c r="L124" s="8">
        <v>100000</v>
      </c>
      <c r="M124" s="9">
        <v>10062700</v>
      </c>
      <c r="N124" s="4">
        <v>100.43</v>
      </c>
      <c r="O124" s="10">
        <v>7.8294000000000002E-2</v>
      </c>
      <c r="P124" s="11" t="s">
        <v>22</v>
      </c>
    </row>
    <row r="125" spans="1:16" s="16" customFormat="1">
      <c r="A125" s="4">
        <v>122</v>
      </c>
      <c r="B125" s="14" t="s">
        <v>99</v>
      </c>
      <c r="C125" s="14" t="s">
        <v>100</v>
      </c>
      <c r="D125" s="4" t="s">
        <v>19</v>
      </c>
      <c r="E125" s="4" t="s">
        <v>94</v>
      </c>
      <c r="F125" s="6">
        <v>42313</v>
      </c>
      <c r="G125" s="4">
        <v>36</v>
      </c>
      <c r="H125" s="4" t="s">
        <v>21</v>
      </c>
      <c r="I125" s="7">
        <v>42276</v>
      </c>
      <c r="J125" s="7">
        <v>42276</v>
      </c>
      <c r="K125" s="7">
        <f>+J125+1</f>
        <v>42277</v>
      </c>
      <c r="L125" s="8">
        <v>354000</v>
      </c>
      <c r="M125" s="9">
        <v>35155563</v>
      </c>
      <c r="N125" s="4">
        <v>99.3095</v>
      </c>
      <c r="O125" s="10">
        <v>7.0499999999999993E-2</v>
      </c>
      <c r="P125" s="11" t="s">
        <v>22</v>
      </c>
    </row>
    <row r="126" spans="1:16" s="16" customFormat="1">
      <c r="A126" s="4">
        <v>123</v>
      </c>
      <c r="B126" s="14" t="s">
        <v>67</v>
      </c>
      <c r="C126" s="14" t="s">
        <v>51</v>
      </c>
      <c r="D126" s="4" t="s">
        <v>19</v>
      </c>
      <c r="E126" s="4" t="s">
        <v>98</v>
      </c>
      <c r="F126" s="6">
        <v>47561</v>
      </c>
      <c r="G126" s="4">
        <v>5284</v>
      </c>
      <c r="H126" s="4" t="s">
        <v>21</v>
      </c>
      <c r="I126" s="7">
        <v>42276</v>
      </c>
      <c r="J126" s="7">
        <v>42276</v>
      </c>
      <c r="K126" s="7">
        <f>+J126+1</f>
        <v>42277</v>
      </c>
      <c r="L126" s="8">
        <v>500000</v>
      </c>
      <c r="M126" s="9">
        <v>50745388.890000001</v>
      </c>
      <c r="N126" s="4">
        <v>101.25</v>
      </c>
      <c r="O126" s="10">
        <v>7.7299999999999994E-2</v>
      </c>
      <c r="P126" s="11" t="s">
        <v>22</v>
      </c>
    </row>
    <row r="127" spans="1:16" s="16" customFormat="1">
      <c r="A127" s="4">
        <v>124</v>
      </c>
      <c r="B127" s="14" t="s">
        <v>121</v>
      </c>
      <c r="C127" s="14" t="s">
        <v>120</v>
      </c>
      <c r="D127" s="4" t="s">
        <v>19</v>
      </c>
      <c r="E127" s="4" t="s">
        <v>94</v>
      </c>
      <c r="F127" s="6">
        <v>42356</v>
      </c>
      <c r="G127" s="4">
        <v>78</v>
      </c>
      <c r="H127" s="4" t="s">
        <v>21</v>
      </c>
      <c r="I127" s="7">
        <v>42277</v>
      </c>
      <c r="J127" s="7">
        <v>42277</v>
      </c>
      <c r="K127" s="7">
        <f>J127+1</f>
        <v>42278</v>
      </c>
      <c r="L127" s="8">
        <v>500000</v>
      </c>
      <c r="M127" s="9">
        <v>49262800</v>
      </c>
      <c r="N127" s="4">
        <v>98.525599999999997</v>
      </c>
      <c r="O127" s="10">
        <v>7.0000000000000007E-2</v>
      </c>
      <c r="P127" s="11" t="s">
        <v>22</v>
      </c>
    </row>
    <row r="128" spans="1:16" s="16" customFormat="1">
      <c r="A128" s="4">
        <v>125</v>
      </c>
      <c r="B128" s="14" t="s">
        <v>67</v>
      </c>
      <c r="C128" s="14" t="s">
        <v>51</v>
      </c>
      <c r="D128" s="4" t="s">
        <v>19</v>
      </c>
      <c r="E128" s="4" t="s">
        <v>98</v>
      </c>
      <c r="F128" s="6">
        <v>47561</v>
      </c>
      <c r="G128" s="4">
        <v>5278</v>
      </c>
      <c r="H128" s="4" t="s">
        <v>21</v>
      </c>
      <c r="I128" s="7">
        <v>42282</v>
      </c>
      <c r="J128" s="7">
        <v>42282</v>
      </c>
      <c r="K128" s="7">
        <f>+J128+1</f>
        <v>42283</v>
      </c>
      <c r="L128" s="8">
        <v>200000</v>
      </c>
      <c r="M128" s="9">
        <v>20427922.219999999</v>
      </c>
      <c r="N128" s="4">
        <v>101.7675</v>
      </c>
      <c r="O128" s="10">
        <v>7.6700000000000004E-2</v>
      </c>
      <c r="P128" s="11" t="s">
        <v>22</v>
      </c>
    </row>
    <row r="129" spans="1:16" s="16" customFormat="1">
      <c r="A129" s="4">
        <v>126</v>
      </c>
      <c r="B129" s="14" t="s">
        <v>122</v>
      </c>
      <c r="C129" s="14" t="s">
        <v>91</v>
      </c>
      <c r="D129" s="4" t="s">
        <v>19</v>
      </c>
      <c r="E129" s="4" t="s">
        <v>98</v>
      </c>
      <c r="F129" s="6">
        <v>45275</v>
      </c>
      <c r="G129" s="4">
        <v>2992</v>
      </c>
      <c r="H129" s="4" t="s">
        <v>21</v>
      </c>
      <c r="I129" s="7">
        <v>42282</v>
      </c>
      <c r="J129" s="7">
        <v>42282</v>
      </c>
      <c r="K129" s="7">
        <f>+J129+1</f>
        <v>42283</v>
      </c>
      <c r="L129" s="8">
        <v>500000</v>
      </c>
      <c r="M129" s="9">
        <v>51489000</v>
      </c>
      <c r="N129" s="4">
        <v>100.61</v>
      </c>
      <c r="O129" s="10">
        <v>7.5800000000000006E-2</v>
      </c>
      <c r="P129" s="11" t="s">
        <v>22</v>
      </c>
    </row>
    <row r="130" spans="1:16" s="16" customFormat="1">
      <c r="A130" s="4">
        <v>127</v>
      </c>
      <c r="B130" s="14" t="s">
        <v>113</v>
      </c>
      <c r="C130" s="14" t="s">
        <v>114</v>
      </c>
      <c r="D130" s="4" t="s">
        <v>19</v>
      </c>
      <c r="E130" s="4" t="s">
        <v>94</v>
      </c>
      <c r="F130" s="6">
        <v>42341</v>
      </c>
      <c r="G130" s="4">
        <v>58</v>
      </c>
      <c r="H130" s="4" t="s">
        <v>21</v>
      </c>
      <c r="I130" s="7">
        <v>42282</v>
      </c>
      <c r="J130" s="7">
        <v>42282</v>
      </c>
      <c r="K130" s="7">
        <f>+J130+1</f>
        <v>42283</v>
      </c>
      <c r="L130" s="8">
        <v>500000</v>
      </c>
      <c r="M130" s="9">
        <v>49453850</v>
      </c>
      <c r="N130" s="4">
        <v>98.907700000000006</v>
      </c>
      <c r="O130" s="10">
        <v>6.9500000000000006E-2</v>
      </c>
      <c r="P130" s="11" t="s">
        <v>22</v>
      </c>
    </row>
    <row r="131" spans="1:16" s="16" customFormat="1">
      <c r="A131" s="4">
        <v>128</v>
      </c>
      <c r="B131" s="14" t="s">
        <v>121</v>
      </c>
      <c r="C131" s="14" t="s">
        <v>120</v>
      </c>
      <c r="D131" s="4" t="s">
        <v>19</v>
      </c>
      <c r="E131" s="4" t="s">
        <v>94</v>
      </c>
      <c r="F131" s="6">
        <v>42356</v>
      </c>
      <c r="G131" s="4">
        <v>73</v>
      </c>
      <c r="H131" s="4" t="s">
        <v>21</v>
      </c>
      <c r="I131" s="7">
        <v>42282</v>
      </c>
      <c r="J131" s="7">
        <v>42282</v>
      </c>
      <c r="K131" s="7">
        <f>+J131+1</f>
        <v>42283</v>
      </c>
      <c r="L131" s="8">
        <v>500000</v>
      </c>
      <c r="M131" s="9">
        <v>49314500</v>
      </c>
      <c r="N131" s="4">
        <v>98.629000000000005</v>
      </c>
      <c r="O131" s="10">
        <v>6.9500000000000006E-2</v>
      </c>
      <c r="P131" s="11" t="s">
        <v>22</v>
      </c>
    </row>
    <row r="132" spans="1:16" s="16" customFormat="1">
      <c r="A132" s="4">
        <v>129</v>
      </c>
      <c r="B132" s="14" t="s">
        <v>121</v>
      </c>
      <c r="C132" s="14" t="s">
        <v>120</v>
      </c>
      <c r="D132" s="4" t="s">
        <v>19</v>
      </c>
      <c r="E132" s="4" t="s">
        <v>94</v>
      </c>
      <c r="F132" s="6">
        <v>42356</v>
      </c>
      <c r="G132" s="4">
        <v>73</v>
      </c>
      <c r="H132" s="4" t="s">
        <v>21</v>
      </c>
      <c r="I132" s="7">
        <v>42282</v>
      </c>
      <c r="J132" s="7">
        <v>42282</v>
      </c>
      <c r="K132" s="7">
        <f>+J132+1</f>
        <v>42283</v>
      </c>
      <c r="L132" s="8">
        <v>500000</v>
      </c>
      <c r="M132" s="9">
        <v>49314500</v>
      </c>
      <c r="N132" s="4">
        <v>98.629000000000005</v>
      </c>
      <c r="O132" s="10">
        <v>6.9500000000000006E-2</v>
      </c>
      <c r="P132" s="11" t="s">
        <v>22</v>
      </c>
    </row>
    <row r="133" spans="1:16" s="16" customFormat="1">
      <c r="A133" s="4">
        <v>130</v>
      </c>
      <c r="B133" s="14" t="s">
        <v>123</v>
      </c>
      <c r="C133" s="14" t="s">
        <v>124</v>
      </c>
      <c r="D133" s="4" t="s">
        <v>19</v>
      </c>
      <c r="E133" s="4" t="s">
        <v>94</v>
      </c>
      <c r="F133" s="6">
        <v>42349</v>
      </c>
      <c r="G133" s="4">
        <v>66</v>
      </c>
      <c r="H133" s="4" t="s">
        <v>21</v>
      </c>
      <c r="I133" s="7">
        <v>42283</v>
      </c>
      <c r="J133" s="7">
        <v>42283</v>
      </c>
      <c r="K133" s="7">
        <v>42283</v>
      </c>
      <c r="L133" s="8">
        <v>500</v>
      </c>
      <c r="M133" s="9">
        <v>49370650</v>
      </c>
      <c r="N133" s="4">
        <v>98.741299999999995</v>
      </c>
      <c r="O133" s="10">
        <v>7.0499999999999993E-2</v>
      </c>
      <c r="P133" s="11" t="s">
        <v>22</v>
      </c>
    </row>
    <row r="134" spans="1:16" s="16" customFormat="1">
      <c r="A134" s="4">
        <v>131</v>
      </c>
      <c r="B134" s="14" t="s">
        <v>125</v>
      </c>
      <c r="C134" s="14" t="s">
        <v>126</v>
      </c>
      <c r="D134" s="4" t="s">
        <v>19</v>
      </c>
      <c r="E134" s="4" t="s">
        <v>98</v>
      </c>
      <c r="F134" s="6">
        <v>45066</v>
      </c>
      <c r="G134" s="4">
        <v>2782</v>
      </c>
      <c r="H134" s="4" t="s">
        <v>21</v>
      </c>
      <c r="I134" s="7">
        <v>42283</v>
      </c>
      <c r="J134" s="7">
        <v>42283</v>
      </c>
      <c r="K134" s="7">
        <f>+J134+1</f>
        <v>42284</v>
      </c>
      <c r="L134" s="8">
        <v>500000</v>
      </c>
      <c r="M134" s="9">
        <v>49627388.890000001</v>
      </c>
      <c r="N134" s="4">
        <v>96.53</v>
      </c>
      <c r="O134" s="10">
        <v>7.7700000000000005E-2</v>
      </c>
      <c r="P134" s="11" t="s">
        <v>22</v>
      </c>
    </row>
    <row r="135" spans="1:16" s="16" customFormat="1">
      <c r="A135" s="4">
        <v>132</v>
      </c>
      <c r="B135" s="14" t="s">
        <v>127</v>
      </c>
      <c r="C135" s="14" t="s">
        <v>128</v>
      </c>
      <c r="D135" s="4" t="s">
        <v>19</v>
      </c>
      <c r="E135" s="4" t="s">
        <v>94</v>
      </c>
      <c r="F135" s="6">
        <v>42328</v>
      </c>
      <c r="G135" s="4">
        <f>F135-K135</f>
        <v>43</v>
      </c>
      <c r="H135" s="4" t="s">
        <v>21</v>
      </c>
      <c r="I135" s="7">
        <v>42284</v>
      </c>
      <c r="J135" s="7">
        <v>42284</v>
      </c>
      <c r="K135" s="7">
        <f>+J135+1</f>
        <v>42285</v>
      </c>
      <c r="L135" s="8">
        <v>100</v>
      </c>
      <c r="M135" s="9">
        <v>49570750</v>
      </c>
      <c r="N135" s="4">
        <v>99.141499999999994</v>
      </c>
      <c r="O135" s="10">
        <v>7.3499999999999996E-2</v>
      </c>
      <c r="P135" s="11" t="s">
        <v>22</v>
      </c>
    </row>
    <row r="136" spans="1:16" s="16" customFormat="1">
      <c r="A136" s="4">
        <v>133</v>
      </c>
      <c r="B136" s="14" t="s">
        <v>129</v>
      </c>
      <c r="C136" s="14" t="s">
        <v>97</v>
      </c>
      <c r="D136" s="4" t="s">
        <v>19</v>
      </c>
      <c r="E136" s="4" t="s">
        <v>98</v>
      </c>
      <c r="F136" s="6">
        <v>53135</v>
      </c>
      <c r="G136" s="4">
        <f>F136-K136</f>
        <v>10845</v>
      </c>
      <c r="H136" s="4" t="s">
        <v>21</v>
      </c>
      <c r="I136" s="7">
        <v>42289</v>
      </c>
      <c r="J136" s="7">
        <v>42289</v>
      </c>
      <c r="K136" s="7">
        <f>J136+1</f>
        <v>42290</v>
      </c>
      <c r="L136" s="8">
        <v>500000</v>
      </c>
      <c r="M136" s="9">
        <v>53033375</v>
      </c>
      <c r="N136" s="4">
        <v>103.56</v>
      </c>
      <c r="O136" s="10">
        <v>7.8182000000000001E-2</v>
      </c>
      <c r="P136" s="11" t="s">
        <v>22</v>
      </c>
    </row>
    <row r="137" spans="1:16" s="16" customFormat="1">
      <c r="A137" s="4">
        <f>+A136+1</f>
        <v>134</v>
      </c>
      <c r="B137" s="14" t="s">
        <v>130</v>
      </c>
      <c r="C137" s="14" t="s">
        <v>131</v>
      </c>
      <c r="D137" s="4" t="s">
        <v>19</v>
      </c>
      <c r="E137" s="4" t="s">
        <v>94</v>
      </c>
      <c r="F137" s="6">
        <v>42355</v>
      </c>
      <c r="G137" s="4">
        <f>F137-K137</f>
        <v>65</v>
      </c>
      <c r="H137" s="4" t="s">
        <v>21</v>
      </c>
      <c r="I137" s="7">
        <v>42289</v>
      </c>
      <c r="J137" s="7">
        <v>42289</v>
      </c>
      <c r="K137" s="7">
        <f>J137+1</f>
        <v>42290</v>
      </c>
      <c r="L137" s="8">
        <v>50000</v>
      </c>
      <c r="M137" s="9">
        <v>4939045</v>
      </c>
      <c r="N137" s="4">
        <v>98.780900000000003</v>
      </c>
      <c r="O137" s="10">
        <v>6.93E-2</v>
      </c>
      <c r="P137" s="11" t="s">
        <v>22</v>
      </c>
    </row>
    <row r="138" spans="1:16" s="16" customFormat="1">
      <c r="A138" s="4">
        <f>+A137+1</f>
        <v>135</v>
      </c>
      <c r="B138" s="14" t="s">
        <v>132</v>
      </c>
      <c r="C138" s="14" t="s">
        <v>126</v>
      </c>
      <c r="D138" s="4" t="s">
        <v>19</v>
      </c>
      <c r="E138" s="4" t="s">
        <v>98</v>
      </c>
      <c r="F138" s="6">
        <v>45066</v>
      </c>
      <c r="G138" s="4">
        <f>F138-K138</f>
        <v>2776</v>
      </c>
      <c r="H138" s="4" t="s">
        <v>21</v>
      </c>
      <c r="I138" s="7">
        <v>42289</v>
      </c>
      <c r="J138" s="7">
        <v>42289</v>
      </c>
      <c r="K138" s="7">
        <f>J138+1</f>
        <v>42290</v>
      </c>
      <c r="L138" s="8">
        <v>500000</v>
      </c>
      <c r="M138" s="9">
        <v>49732055.560000002</v>
      </c>
      <c r="N138" s="4">
        <v>96.62</v>
      </c>
      <c r="O138" s="10">
        <v>7.7548000000000006E-2</v>
      </c>
      <c r="P138" s="11" t="s">
        <v>22</v>
      </c>
    </row>
    <row r="139" spans="1:16" s="16" customFormat="1">
      <c r="A139" s="4">
        <f>+A138+1</f>
        <v>136</v>
      </c>
      <c r="B139" s="14" t="s">
        <v>130</v>
      </c>
      <c r="C139" s="14" t="s">
        <v>131</v>
      </c>
      <c r="D139" s="4" t="s">
        <v>19</v>
      </c>
      <c r="E139" s="4" t="s">
        <v>98</v>
      </c>
      <c r="F139" s="6">
        <v>42355</v>
      </c>
      <c r="G139" s="4">
        <f>F139-K139</f>
        <v>65</v>
      </c>
      <c r="H139" s="4" t="s">
        <v>21</v>
      </c>
      <c r="I139" s="7">
        <v>42289</v>
      </c>
      <c r="J139" s="7">
        <v>42289</v>
      </c>
      <c r="K139" s="7">
        <f>J139+1</f>
        <v>42290</v>
      </c>
      <c r="L139" s="8">
        <v>50000</v>
      </c>
      <c r="M139" s="9">
        <v>4939045</v>
      </c>
      <c r="N139" s="4">
        <v>98.780900000000003</v>
      </c>
      <c r="O139" s="10">
        <v>6.93E-2</v>
      </c>
      <c r="P139" s="11" t="s">
        <v>22</v>
      </c>
    </row>
    <row r="140" spans="1:16" s="16" customFormat="1">
      <c r="A140" s="4">
        <f>+A139+1</f>
        <v>137</v>
      </c>
      <c r="B140" s="14" t="s">
        <v>50</v>
      </c>
      <c r="C140" s="14" t="s">
        <v>51</v>
      </c>
      <c r="D140" s="4" t="s">
        <v>19</v>
      </c>
      <c r="E140" s="4" t="s">
        <v>98</v>
      </c>
      <c r="F140" s="6">
        <v>47561</v>
      </c>
      <c r="G140" s="4">
        <f>F140-K140</f>
        <v>5270</v>
      </c>
      <c r="H140" s="4" t="s">
        <v>21</v>
      </c>
      <c r="I140" s="7">
        <v>42290</v>
      </c>
      <c r="J140" s="7">
        <v>42290</v>
      </c>
      <c r="K140" s="7">
        <v>42291</v>
      </c>
      <c r="L140" s="8">
        <v>1000000</v>
      </c>
      <c r="M140" s="9">
        <v>100920000</v>
      </c>
      <c r="N140" s="4">
        <v>100.92</v>
      </c>
      <c r="O140" s="10">
        <v>7.7717999999999995E-2</v>
      </c>
      <c r="P140" s="11" t="s">
        <v>22</v>
      </c>
    </row>
    <row r="141" spans="1:16" s="16" customFormat="1">
      <c r="A141" s="4">
        <f>+A140+1</f>
        <v>138</v>
      </c>
      <c r="B141" s="14" t="s">
        <v>50</v>
      </c>
      <c r="C141" s="14" t="s">
        <v>51</v>
      </c>
      <c r="D141" s="4" t="s">
        <v>19</v>
      </c>
      <c r="E141" s="4" t="s">
        <v>98</v>
      </c>
      <c r="F141" s="6">
        <v>47561</v>
      </c>
      <c r="G141" s="4">
        <f>F141-K141</f>
        <v>5270</v>
      </c>
      <c r="H141" s="4" t="s">
        <v>21</v>
      </c>
      <c r="I141" s="7">
        <v>42290</v>
      </c>
      <c r="J141" s="7">
        <v>42290</v>
      </c>
      <c r="K141" s="7">
        <v>42291</v>
      </c>
      <c r="L141" s="8">
        <v>1000000</v>
      </c>
      <c r="M141" s="9">
        <v>101494722.22</v>
      </c>
      <c r="N141" s="4">
        <v>100.94750000000001</v>
      </c>
      <c r="O141" s="10">
        <v>7.7686000000000005E-2</v>
      </c>
      <c r="P141" s="11" t="s">
        <v>22</v>
      </c>
    </row>
    <row r="142" spans="1:16" s="16" customFormat="1">
      <c r="A142" s="4">
        <f>+A141+1</f>
        <v>139</v>
      </c>
      <c r="B142" s="14" t="s">
        <v>46</v>
      </c>
      <c r="C142" s="14" t="s">
        <v>47</v>
      </c>
      <c r="D142" s="4" t="s">
        <v>19</v>
      </c>
      <c r="E142" s="4" t="s">
        <v>98</v>
      </c>
      <c r="F142" s="6">
        <v>45501</v>
      </c>
      <c r="G142" s="4">
        <f>F142-K142</f>
        <v>3210</v>
      </c>
      <c r="H142" s="4" t="s">
        <v>21</v>
      </c>
      <c r="I142" s="7">
        <v>42290</v>
      </c>
      <c r="J142" s="7">
        <v>42290</v>
      </c>
      <c r="K142" s="7">
        <v>42291</v>
      </c>
      <c r="L142" s="8">
        <v>1000000</v>
      </c>
      <c r="M142" s="9">
        <v>105853333.33</v>
      </c>
      <c r="N142" s="4">
        <v>104.08</v>
      </c>
      <c r="O142" s="10">
        <v>7.7481999999999995E-2</v>
      </c>
      <c r="P142" s="11" t="s">
        <v>22</v>
      </c>
    </row>
    <row r="143" spans="1:16" s="16" customFormat="1">
      <c r="A143" s="4">
        <f>+A142+1</f>
        <v>140</v>
      </c>
      <c r="B143" s="14" t="s">
        <v>46</v>
      </c>
      <c r="C143" s="14" t="s">
        <v>47</v>
      </c>
      <c r="D143" s="4" t="s">
        <v>19</v>
      </c>
      <c r="E143" s="4" t="s">
        <v>98</v>
      </c>
      <c r="F143" s="6">
        <v>45501</v>
      </c>
      <c r="G143" s="4">
        <f>F143-K143</f>
        <v>3210</v>
      </c>
      <c r="H143" s="4" t="s">
        <v>21</v>
      </c>
      <c r="I143" s="7">
        <v>42290</v>
      </c>
      <c r="J143" s="7">
        <v>42290</v>
      </c>
      <c r="K143" s="7">
        <v>42291</v>
      </c>
      <c r="L143" s="8">
        <v>1000000</v>
      </c>
      <c r="M143" s="9">
        <v>105853333.33</v>
      </c>
      <c r="N143" s="4">
        <v>104.08</v>
      </c>
      <c r="O143" s="10">
        <v>7.7481999999999995E-2</v>
      </c>
      <c r="P143" s="11" t="s">
        <v>22</v>
      </c>
    </row>
    <row r="144" spans="1:16" s="16" customFormat="1">
      <c r="A144" s="4">
        <f>+A143+1</f>
        <v>141</v>
      </c>
      <c r="B144" s="14" t="s">
        <v>117</v>
      </c>
      <c r="C144" s="14" t="s">
        <v>118</v>
      </c>
      <c r="D144" s="4" t="s">
        <v>19</v>
      </c>
      <c r="E144" s="4" t="s">
        <v>94</v>
      </c>
      <c r="F144" s="6">
        <v>42341</v>
      </c>
      <c r="G144" s="4">
        <f>F144-K144</f>
        <v>48</v>
      </c>
      <c r="H144" s="4" t="s">
        <v>27</v>
      </c>
      <c r="I144" s="7">
        <v>42293</v>
      </c>
      <c r="J144" s="7">
        <v>42293</v>
      </c>
      <c r="K144" s="7">
        <v>42293</v>
      </c>
      <c r="L144" s="8">
        <v>100</v>
      </c>
      <c r="M144" s="9">
        <v>49523050</v>
      </c>
      <c r="N144" s="4">
        <v>99.049099999999996</v>
      </c>
      <c r="O144" s="10">
        <v>7.2999999999999995E-2</v>
      </c>
      <c r="P144" s="11" t="s">
        <v>22</v>
      </c>
    </row>
    <row r="145" spans="1:16" s="16" customFormat="1">
      <c r="A145" s="4">
        <f>+A144+1</f>
        <v>142</v>
      </c>
      <c r="B145" s="14" t="s">
        <v>133</v>
      </c>
      <c r="C145" s="14" t="s">
        <v>91</v>
      </c>
      <c r="D145" s="4" t="s">
        <v>19</v>
      </c>
      <c r="E145" s="4" t="s">
        <v>98</v>
      </c>
      <c r="F145" s="6">
        <v>45275</v>
      </c>
      <c r="G145" s="4">
        <f>F145-K145</f>
        <v>2979</v>
      </c>
      <c r="H145" s="4" t="s">
        <v>21</v>
      </c>
      <c r="I145" s="7">
        <v>42293</v>
      </c>
      <c r="J145" s="7">
        <v>42293</v>
      </c>
      <c r="K145" s="7">
        <v>42296</v>
      </c>
      <c r="L145" s="8">
        <v>500000</v>
      </c>
      <c r="M145" s="9">
        <v>50250000</v>
      </c>
      <c r="N145" s="4">
        <v>100.5</v>
      </c>
      <c r="O145" s="10">
        <v>7.5940999999999995E-2</v>
      </c>
      <c r="P145" s="11" t="s">
        <v>22</v>
      </c>
    </row>
    <row r="146" spans="1:16" s="16" customFormat="1">
      <c r="A146" s="4">
        <f>+A145+1</f>
        <v>143</v>
      </c>
      <c r="B146" s="14" t="s">
        <v>134</v>
      </c>
      <c r="C146" s="14" t="s">
        <v>135</v>
      </c>
      <c r="D146" s="4" t="s">
        <v>19</v>
      </c>
      <c r="E146" s="4" t="s">
        <v>98</v>
      </c>
      <c r="F146" s="6">
        <v>47197</v>
      </c>
      <c r="G146" s="4">
        <f>F146-K146</f>
        <v>4901</v>
      </c>
      <c r="H146" s="4" t="s">
        <v>21</v>
      </c>
      <c r="I146" s="7">
        <v>42293</v>
      </c>
      <c r="J146" s="7">
        <v>42293</v>
      </c>
      <c r="K146" s="7">
        <v>42296</v>
      </c>
      <c r="L146" s="8">
        <v>500000</v>
      </c>
      <c r="M146" s="9">
        <v>50000000</v>
      </c>
      <c r="N146" s="4">
        <v>100</v>
      </c>
      <c r="O146" s="10">
        <v>7.5899999999999995E-2</v>
      </c>
      <c r="P146" s="11" t="s">
        <v>22</v>
      </c>
    </row>
    <row r="147" spans="1:16" s="16" customFormat="1">
      <c r="A147" s="4">
        <f>+A146+1</f>
        <v>144</v>
      </c>
      <c r="B147" s="14" t="s">
        <v>136</v>
      </c>
      <c r="C147" s="14" t="s">
        <v>137</v>
      </c>
      <c r="D147" s="4" t="s">
        <v>19</v>
      </c>
      <c r="E147" s="4" t="s">
        <v>94</v>
      </c>
      <c r="F147" s="6">
        <v>42321</v>
      </c>
      <c r="G147" s="4">
        <f>F147-K147</f>
        <v>24</v>
      </c>
      <c r="H147" s="4" t="s">
        <v>27</v>
      </c>
      <c r="I147" s="7">
        <v>42297</v>
      </c>
      <c r="J147" s="7">
        <v>42297</v>
      </c>
      <c r="K147" s="7">
        <v>42297</v>
      </c>
      <c r="L147" s="8">
        <v>500</v>
      </c>
      <c r="M147" s="9">
        <v>49769300</v>
      </c>
      <c r="N147" s="4">
        <v>99.538600000000002</v>
      </c>
      <c r="O147" s="10">
        <v>7.0499999999999993E-2</v>
      </c>
      <c r="P147" s="11" t="s">
        <v>22</v>
      </c>
    </row>
    <row r="148" spans="1:16" s="16" customFormat="1">
      <c r="A148" s="4">
        <f>+A147+1</f>
        <v>145</v>
      </c>
      <c r="B148" s="14" t="s">
        <v>127</v>
      </c>
      <c r="C148" s="14" t="s">
        <v>128</v>
      </c>
      <c r="D148" s="4" t="s">
        <v>19</v>
      </c>
      <c r="E148" s="4" t="s">
        <v>94</v>
      </c>
      <c r="F148" s="6">
        <v>42328</v>
      </c>
      <c r="G148" s="4">
        <f>F148-K148</f>
        <v>31</v>
      </c>
      <c r="H148" s="4" t="s">
        <v>27</v>
      </c>
      <c r="I148" s="7">
        <v>42297</v>
      </c>
      <c r="J148" s="7">
        <v>42297</v>
      </c>
      <c r="K148" s="7">
        <v>42297</v>
      </c>
      <c r="L148" s="8">
        <v>100</v>
      </c>
      <c r="M148" s="9">
        <v>49687700</v>
      </c>
      <c r="N148" s="4">
        <v>99.375399999999999</v>
      </c>
      <c r="O148" s="10">
        <v>7.400000000000001E-2</v>
      </c>
      <c r="P148" s="11" t="s">
        <v>22</v>
      </c>
    </row>
    <row r="149" spans="1:16" s="16" customFormat="1">
      <c r="A149" s="4">
        <f>+A148+1</f>
        <v>146</v>
      </c>
      <c r="B149" s="14" t="s">
        <v>101</v>
      </c>
      <c r="C149" s="14" t="s">
        <v>102</v>
      </c>
      <c r="D149" s="4" t="s">
        <v>19</v>
      </c>
      <c r="E149" s="4" t="s">
        <v>94</v>
      </c>
      <c r="F149" s="6">
        <v>42306</v>
      </c>
      <c r="G149" s="4">
        <f>F149-K149</f>
        <v>8</v>
      </c>
      <c r="H149" s="4" t="s">
        <v>27</v>
      </c>
      <c r="I149" s="7">
        <v>42298</v>
      </c>
      <c r="J149" s="7">
        <v>42298</v>
      </c>
      <c r="K149" s="7">
        <v>42298</v>
      </c>
      <c r="L149" s="8">
        <v>100</v>
      </c>
      <c r="M149" s="9">
        <v>49919600</v>
      </c>
      <c r="N149" s="4">
        <v>99.839200000000005</v>
      </c>
      <c r="O149" s="10">
        <v>7.3499999999999996E-2</v>
      </c>
      <c r="P149" s="11" t="s">
        <v>22</v>
      </c>
    </row>
    <row r="150" spans="1:16" s="16" customFormat="1">
      <c r="A150" s="4">
        <f>+A149+1</f>
        <v>147</v>
      </c>
      <c r="B150" s="14" t="s">
        <v>113</v>
      </c>
      <c r="C150" s="14" t="s">
        <v>114</v>
      </c>
      <c r="D150" s="4" t="s">
        <v>19</v>
      </c>
      <c r="E150" s="4" t="s">
        <v>94</v>
      </c>
      <c r="F150" s="6">
        <v>42341</v>
      </c>
      <c r="G150" s="4">
        <f>F150-K150</f>
        <v>41</v>
      </c>
      <c r="H150" s="4" t="s">
        <v>21</v>
      </c>
      <c r="I150" s="7">
        <v>42298</v>
      </c>
      <c r="J150" s="7">
        <v>42298</v>
      </c>
      <c r="K150" s="7">
        <v>42300</v>
      </c>
      <c r="L150" s="8">
        <v>1000000</v>
      </c>
      <c r="M150" s="9">
        <v>99217600</v>
      </c>
      <c r="N150" s="4">
        <v>99.217600000000004</v>
      </c>
      <c r="O150" s="10">
        <v>7.0199999999999999E-2</v>
      </c>
      <c r="P150" s="11" t="s">
        <v>22</v>
      </c>
    </row>
    <row r="151" spans="1:16" s="16" customFormat="1">
      <c r="A151" s="4">
        <f>+A150+1</f>
        <v>148</v>
      </c>
      <c r="B151" s="14" t="s">
        <v>46</v>
      </c>
      <c r="C151" s="14" t="s">
        <v>47</v>
      </c>
      <c r="D151" s="4" t="s">
        <v>19</v>
      </c>
      <c r="E151" s="4" t="s">
        <v>98</v>
      </c>
      <c r="F151" s="6">
        <v>45501</v>
      </c>
      <c r="G151" s="4">
        <f>F151-K151</f>
        <v>3198</v>
      </c>
      <c r="H151" s="4" t="s">
        <v>21</v>
      </c>
      <c r="I151" s="7">
        <v>42300</v>
      </c>
      <c r="J151" s="7">
        <v>42300</v>
      </c>
      <c r="K151" s="7">
        <v>42303</v>
      </c>
      <c r="L151" s="8">
        <v>2000000</v>
      </c>
      <c r="M151" s="9">
        <v>212038666.66999999</v>
      </c>
      <c r="N151" s="4">
        <v>103.97</v>
      </c>
      <c r="O151" s="10">
        <v>7.7634999999999996E-2</v>
      </c>
      <c r="P151" s="11" t="s">
        <v>22</v>
      </c>
    </row>
    <row r="152" spans="1:16" s="16" customFormat="1">
      <c r="A152" s="4">
        <f>+A151+1</f>
        <v>149</v>
      </c>
      <c r="B152" s="14" t="s">
        <v>50</v>
      </c>
      <c r="C152" s="14" t="s">
        <v>51</v>
      </c>
      <c r="D152" s="4" t="s">
        <v>19</v>
      </c>
      <c r="E152" s="4" t="s">
        <v>98</v>
      </c>
      <c r="F152" s="6">
        <v>47561</v>
      </c>
      <c r="G152" s="4">
        <f>F152-K152</f>
        <v>5258</v>
      </c>
      <c r="H152" s="4" t="s">
        <v>21</v>
      </c>
      <c r="I152" s="7">
        <v>42300</v>
      </c>
      <c r="J152" s="7">
        <v>42300</v>
      </c>
      <c r="K152" s="7">
        <v>42303</v>
      </c>
      <c r="L152" s="8">
        <v>2000000</v>
      </c>
      <c r="M152" s="9">
        <v>203799777.78</v>
      </c>
      <c r="N152" s="4">
        <v>101.09</v>
      </c>
      <c r="O152" s="10">
        <v>7.7516000000000002E-2</v>
      </c>
      <c r="P152" s="11" t="s">
        <v>22</v>
      </c>
    </row>
    <row r="153" spans="1:16" s="16" customFormat="1">
      <c r="A153" s="4">
        <f>+A152+1</f>
        <v>150</v>
      </c>
      <c r="B153" s="14" t="s">
        <v>132</v>
      </c>
      <c r="C153" s="14" t="s">
        <v>126</v>
      </c>
      <c r="D153" s="4" t="s">
        <v>19</v>
      </c>
      <c r="E153" s="4" t="s">
        <v>98</v>
      </c>
      <c r="F153" s="6">
        <v>45066</v>
      </c>
      <c r="G153" s="4">
        <f>F153-K153</f>
        <v>2763</v>
      </c>
      <c r="H153" s="4" t="s">
        <v>21</v>
      </c>
      <c r="I153" s="7">
        <v>42300</v>
      </c>
      <c r="J153" s="7">
        <v>42300</v>
      </c>
      <c r="K153" s="7">
        <v>42303</v>
      </c>
      <c r="L153" s="8">
        <v>500000</v>
      </c>
      <c r="M153" s="9">
        <v>49756333.329999998</v>
      </c>
      <c r="N153" s="4">
        <v>96.41</v>
      </c>
      <c r="O153" s="10">
        <v>7.7955999999999998E-2</v>
      </c>
      <c r="P153" s="11" t="s">
        <v>22</v>
      </c>
    </row>
    <row r="154" spans="1:16" s="16" customFormat="1">
      <c r="A154" s="4">
        <f>+A153+1</f>
        <v>151</v>
      </c>
      <c r="B154" s="14" t="s">
        <v>132</v>
      </c>
      <c r="C154" s="14" t="s">
        <v>126</v>
      </c>
      <c r="D154" s="4" t="s">
        <v>19</v>
      </c>
      <c r="E154" s="4" t="s">
        <v>98</v>
      </c>
      <c r="F154" s="6">
        <v>45066</v>
      </c>
      <c r="G154" s="4">
        <f>F154-K154</f>
        <v>2763</v>
      </c>
      <c r="H154" s="4" t="s">
        <v>21</v>
      </c>
      <c r="I154" s="7">
        <v>42300</v>
      </c>
      <c r="J154" s="7">
        <v>42300</v>
      </c>
      <c r="K154" s="7">
        <v>42303</v>
      </c>
      <c r="L154" s="8">
        <v>500000</v>
      </c>
      <c r="M154" s="9">
        <v>49753833.329999998</v>
      </c>
      <c r="N154" s="4">
        <v>96.405000000000001</v>
      </c>
      <c r="O154" s="10">
        <v>7.7965000000000007E-2</v>
      </c>
      <c r="P154" s="11" t="s">
        <v>22</v>
      </c>
    </row>
    <row r="155" spans="1:16" s="16" customFormat="1">
      <c r="A155" s="4">
        <f>+A154+1</f>
        <v>152</v>
      </c>
      <c r="B155" s="14" t="s">
        <v>50</v>
      </c>
      <c r="C155" s="14" t="s">
        <v>51</v>
      </c>
      <c r="D155" s="4" t="s">
        <v>19</v>
      </c>
      <c r="E155" s="4" t="s">
        <v>98</v>
      </c>
      <c r="F155" s="6">
        <v>47561</v>
      </c>
      <c r="G155" s="4">
        <f>F155-K155</f>
        <v>5258</v>
      </c>
      <c r="H155" s="4" t="s">
        <v>21</v>
      </c>
      <c r="I155" s="7">
        <v>42300</v>
      </c>
      <c r="J155" s="7">
        <v>42300</v>
      </c>
      <c r="K155" s="7">
        <v>42303</v>
      </c>
      <c r="L155" s="8">
        <v>1000000</v>
      </c>
      <c r="M155" s="9">
        <v>101899888.89</v>
      </c>
      <c r="N155" s="4">
        <v>101.09</v>
      </c>
      <c r="O155" s="10">
        <v>7.7516000000000002E-2</v>
      </c>
      <c r="P155" s="11" t="s">
        <v>22</v>
      </c>
    </row>
    <row r="156" spans="1:16" s="16" customFormat="1">
      <c r="A156" s="4">
        <f>+A155+1</f>
        <v>153</v>
      </c>
      <c r="B156" s="14" t="s">
        <v>134</v>
      </c>
      <c r="C156" s="14" t="s">
        <v>135</v>
      </c>
      <c r="D156" s="4" t="s">
        <v>19</v>
      </c>
      <c r="E156" s="4" t="s">
        <v>98</v>
      </c>
      <c r="F156" s="6">
        <v>47197</v>
      </c>
      <c r="G156" s="4">
        <f>F156-K156</f>
        <v>4891</v>
      </c>
      <c r="H156" s="4" t="s">
        <v>21</v>
      </c>
      <c r="I156" s="7">
        <v>42305</v>
      </c>
      <c r="J156" s="7">
        <v>42305</v>
      </c>
      <c r="K156" s="7">
        <f>J156+1</f>
        <v>42306</v>
      </c>
      <c r="L156" s="8">
        <v>500000</v>
      </c>
      <c r="M156" s="9">
        <v>49980416.670000002</v>
      </c>
      <c r="N156" s="4">
        <v>99.75</v>
      </c>
      <c r="O156" s="10">
        <v>7.6207999999999998E-2</v>
      </c>
      <c r="P156" s="29" t="s">
        <v>22</v>
      </c>
    </row>
    <row r="157" spans="1:16" s="16" customFormat="1">
      <c r="A157" s="4">
        <f>+A156+1</f>
        <v>154</v>
      </c>
      <c r="B157" s="14" t="s">
        <v>138</v>
      </c>
      <c r="C157" s="14" t="s">
        <v>139</v>
      </c>
      <c r="D157" s="4" t="s">
        <v>19</v>
      </c>
      <c r="E157" s="4" t="s">
        <v>94</v>
      </c>
      <c r="F157" s="6">
        <v>42404</v>
      </c>
      <c r="G157" s="4">
        <v>91</v>
      </c>
      <c r="H157" s="4" t="s">
        <v>21</v>
      </c>
      <c r="I157" s="7">
        <v>42312</v>
      </c>
      <c r="J157" s="7">
        <v>42312</v>
      </c>
      <c r="K157" s="7">
        <f>J157+1</f>
        <v>42313</v>
      </c>
      <c r="L157" s="8">
        <v>1000000</v>
      </c>
      <c r="M157" s="9">
        <v>98260700</v>
      </c>
      <c r="N157" s="4">
        <v>98.2607</v>
      </c>
      <c r="O157" s="10">
        <v>7.0999999999999994E-2</v>
      </c>
      <c r="P157" s="29" t="s">
        <v>22</v>
      </c>
    </row>
    <row r="158" spans="1:16" s="16" customFormat="1">
      <c r="A158" s="4">
        <f>+A157+1</f>
        <v>155</v>
      </c>
      <c r="B158" s="14" t="s">
        <v>140</v>
      </c>
      <c r="C158" s="14" t="s">
        <v>141</v>
      </c>
      <c r="D158" s="4" t="s">
        <v>19</v>
      </c>
      <c r="E158" s="4" t="s">
        <v>94</v>
      </c>
      <c r="F158" s="6">
        <v>42391</v>
      </c>
      <c r="G158" s="4">
        <v>60</v>
      </c>
      <c r="H158" s="4" t="s">
        <v>27</v>
      </c>
      <c r="I158" s="7">
        <v>42331</v>
      </c>
      <c r="J158" s="7">
        <v>42331</v>
      </c>
      <c r="K158" s="7">
        <v>42331</v>
      </c>
      <c r="L158" s="8">
        <v>500</v>
      </c>
      <c r="M158" s="9">
        <v>49412950</v>
      </c>
      <c r="N158" s="4">
        <v>98.825900000000004</v>
      </c>
      <c r="O158" s="10">
        <v>7.2300000000000003E-2</v>
      </c>
      <c r="P158" s="29" t="s">
        <v>22</v>
      </c>
    </row>
    <row r="159" spans="1:16" s="16" customFormat="1">
      <c r="A159" s="4">
        <f>+A158+1</f>
        <v>156</v>
      </c>
      <c r="B159" s="14" t="s">
        <v>142</v>
      </c>
      <c r="C159" s="14" t="s">
        <v>143</v>
      </c>
      <c r="D159" s="4" t="s">
        <v>19</v>
      </c>
      <c r="E159" s="4" t="s">
        <v>94</v>
      </c>
      <c r="F159" s="6">
        <v>42398</v>
      </c>
      <c r="G159" s="4">
        <v>64</v>
      </c>
      <c r="H159" s="4" t="s">
        <v>27</v>
      </c>
      <c r="I159" s="7">
        <v>42334</v>
      </c>
      <c r="J159" s="7">
        <v>42334</v>
      </c>
      <c r="K159" s="7">
        <v>42334</v>
      </c>
      <c r="L159" s="8">
        <v>200</v>
      </c>
      <c r="M159" s="9">
        <v>98739200</v>
      </c>
      <c r="N159" s="4">
        <v>98.736199999999997</v>
      </c>
      <c r="O159" s="10">
        <v>7.2999999999999995E-2</v>
      </c>
      <c r="P159" s="29" t="s">
        <v>22</v>
      </c>
    </row>
    <row r="160" spans="1:16" s="16" customFormat="1">
      <c r="A160" s="4">
        <f>+A159+1</f>
        <v>157</v>
      </c>
      <c r="B160" s="14" t="s">
        <v>113</v>
      </c>
      <c r="C160" s="14" t="s">
        <v>114</v>
      </c>
      <c r="D160" s="4" t="s">
        <v>19</v>
      </c>
      <c r="E160" s="4" t="s">
        <v>94</v>
      </c>
      <c r="F160" s="6">
        <v>42341</v>
      </c>
      <c r="G160" s="4">
        <v>6</v>
      </c>
      <c r="H160" s="4" t="s">
        <v>21</v>
      </c>
      <c r="I160" s="7">
        <v>42334</v>
      </c>
      <c r="J160" s="7">
        <v>42334</v>
      </c>
      <c r="K160" s="7">
        <f>+J160+1</f>
        <v>42335</v>
      </c>
      <c r="L160" s="8">
        <v>1000000</v>
      </c>
      <c r="M160" s="9">
        <v>99888300</v>
      </c>
      <c r="N160" s="4">
        <v>99.888300000000001</v>
      </c>
      <c r="O160" s="10">
        <v>6.8000000000000005E-2</v>
      </c>
      <c r="P160" s="29" t="s">
        <v>22</v>
      </c>
    </row>
    <row r="161" spans="1:16" s="16" customFormat="1">
      <c r="A161" s="4">
        <f>+A160+1</f>
        <v>158</v>
      </c>
      <c r="B161" s="14" t="s">
        <v>144</v>
      </c>
      <c r="C161" s="14" t="s">
        <v>145</v>
      </c>
      <c r="D161" s="4" t="s">
        <v>19</v>
      </c>
      <c r="E161" s="4" t="s">
        <v>77</v>
      </c>
      <c r="F161" s="6">
        <v>42698</v>
      </c>
      <c r="G161" s="4">
        <v>360</v>
      </c>
      <c r="H161" s="4" t="s">
        <v>21</v>
      </c>
      <c r="I161" s="7">
        <v>42335</v>
      </c>
      <c r="J161" s="7">
        <v>42335</v>
      </c>
      <c r="K161" s="7">
        <v>42338</v>
      </c>
      <c r="L161" s="8">
        <v>50000</v>
      </c>
      <c r="M161" s="9">
        <v>4670195</v>
      </c>
      <c r="N161" s="4">
        <v>93.403899999999993</v>
      </c>
      <c r="O161" s="10">
        <v>7.1599999999999997E-2</v>
      </c>
      <c r="P161" s="29" t="s">
        <v>22</v>
      </c>
    </row>
    <row r="162" spans="1:16" s="16" customFormat="1">
      <c r="A162" s="4">
        <v>159</v>
      </c>
      <c r="B162" s="14" t="s">
        <v>146</v>
      </c>
      <c r="C162" s="14" t="s">
        <v>147</v>
      </c>
      <c r="D162" s="4" t="s">
        <v>19</v>
      </c>
      <c r="E162" s="4" t="s">
        <v>94</v>
      </c>
      <c r="F162" s="6">
        <v>42426</v>
      </c>
      <c r="G162" s="4">
        <v>81</v>
      </c>
      <c r="H162" s="4" t="s">
        <v>148</v>
      </c>
      <c r="I162" s="7">
        <v>42341</v>
      </c>
      <c r="J162" s="7">
        <v>42341</v>
      </c>
      <c r="K162" s="7">
        <f>+J162+4</f>
        <v>42345</v>
      </c>
      <c r="L162" s="8">
        <v>200</v>
      </c>
      <c r="M162" s="9">
        <v>98386500</v>
      </c>
      <c r="N162" s="4">
        <v>98.386499999999998</v>
      </c>
      <c r="O162" s="10">
        <v>7.3899999999999993E-2</v>
      </c>
      <c r="P162" s="29" t="s">
        <v>22</v>
      </c>
    </row>
    <row r="163" spans="1:16" s="16" customFormat="1">
      <c r="A163" s="4">
        <f>+A162+1</f>
        <v>160</v>
      </c>
      <c r="B163" s="14" t="s">
        <v>149</v>
      </c>
      <c r="C163" s="14" t="s">
        <v>150</v>
      </c>
      <c r="D163" s="4" t="s">
        <v>19</v>
      </c>
      <c r="E163" s="4" t="s">
        <v>94</v>
      </c>
      <c r="F163" s="6">
        <v>42391</v>
      </c>
      <c r="G163" s="4">
        <v>44</v>
      </c>
      <c r="H163" s="4" t="s">
        <v>27</v>
      </c>
      <c r="I163" s="7">
        <v>42347</v>
      </c>
      <c r="J163" s="7">
        <v>42347</v>
      </c>
      <c r="K163" s="7">
        <v>42347</v>
      </c>
      <c r="L163" s="8">
        <v>500</v>
      </c>
      <c r="M163" s="9">
        <v>49565950</v>
      </c>
      <c r="N163" s="4">
        <v>99.128900000000002</v>
      </c>
      <c r="O163" s="10">
        <v>7.2900000000000006E-2</v>
      </c>
      <c r="P163" s="29" t="s">
        <v>22</v>
      </c>
    </row>
    <row r="164" spans="1:16" s="16" customFormat="1">
      <c r="A164" s="4">
        <f>+A163+1</f>
        <v>161</v>
      </c>
      <c r="B164" s="14" t="s">
        <v>121</v>
      </c>
      <c r="C164" s="14" t="s">
        <v>120</v>
      </c>
      <c r="D164" s="4" t="s">
        <v>19</v>
      </c>
      <c r="E164" s="4" t="s">
        <v>94</v>
      </c>
      <c r="F164" s="6">
        <v>42356</v>
      </c>
      <c r="G164" s="4">
        <v>8</v>
      </c>
      <c r="H164" s="4" t="s">
        <v>21</v>
      </c>
      <c r="I164" s="7">
        <v>42347</v>
      </c>
      <c r="J164" s="7">
        <v>42347</v>
      </c>
      <c r="K164" s="7">
        <f>+J164+1</f>
        <v>42348</v>
      </c>
      <c r="L164" s="8">
        <v>500000</v>
      </c>
      <c r="M164" s="9">
        <v>49925050</v>
      </c>
      <c r="N164" s="4">
        <v>99.850099999999998</v>
      </c>
      <c r="O164" s="10">
        <v>6.8500000000000005E-2</v>
      </c>
      <c r="P164" s="29" t="s">
        <v>22</v>
      </c>
    </row>
    <row r="165" spans="1:16" s="16" customFormat="1">
      <c r="A165" s="4">
        <f>+A164+1</f>
        <v>162</v>
      </c>
      <c r="B165" s="14" t="s">
        <v>151</v>
      </c>
      <c r="C165" s="14" t="s">
        <v>152</v>
      </c>
      <c r="D165" s="4" t="s">
        <v>19</v>
      </c>
      <c r="E165" s="4" t="s">
        <v>94</v>
      </c>
      <c r="F165" s="6">
        <v>42439</v>
      </c>
      <c r="G165" s="4">
        <v>91</v>
      </c>
      <c r="H165" s="4" t="s">
        <v>21</v>
      </c>
      <c r="I165" s="7">
        <v>42347</v>
      </c>
      <c r="J165" s="7">
        <v>42347</v>
      </c>
      <c r="K165" s="7">
        <f>+J165+1</f>
        <v>42348</v>
      </c>
      <c r="L165" s="8">
        <v>300000</v>
      </c>
      <c r="M165" s="9">
        <v>29472000</v>
      </c>
      <c r="N165" s="4">
        <v>98.24</v>
      </c>
      <c r="O165" s="10">
        <v>7.1900000000000006E-2</v>
      </c>
      <c r="P165" s="29" t="s">
        <v>22</v>
      </c>
    </row>
    <row r="166" spans="1:16" s="16" customFormat="1">
      <c r="A166" s="4">
        <f>+A165+1</f>
        <v>163</v>
      </c>
      <c r="B166" s="14" t="s">
        <v>138</v>
      </c>
      <c r="C166" s="14" t="s">
        <v>139</v>
      </c>
      <c r="D166" s="4" t="s">
        <v>19</v>
      </c>
      <c r="E166" s="4" t="s">
        <v>94</v>
      </c>
      <c r="F166" s="6">
        <v>42404</v>
      </c>
      <c r="G166" s="4">
        <v>55</v>
      </c>
      <c r="H166" s="4" t="s">
        <v>21</v>
      </c>
      <c r="I166" s="7">
        <v>42348</v>
      </c>
      <c r="J166" s="7">
        <v>42348</v>
      </c>
      <c r="K166" s="7">
        <f>+J166+1</f>
        <v>42349</v>
      </c>
      <c r="L166" s="8">
        <v>1000000</v>
      </c>
      <c r="M166" s="9">
        <v>98940000</v>
      </c>
      <c r="N166" s="4">
        <v>98.94</v>
      </c>
      <c r="O166" s="10">
        <v>7.1099999999999997E-2</v>
      </c>
      <c r="P166" s="29" t="s">
        <v>22</v>
      </c>
    </row>
    <row r="167" spans="1:16" s="16" customFormat="1">
      <c r="A167" s="4">
        <v>164</v>
      </c>
      <c r="B167" s="14" t="s">
        <v>153</v>
      </c>
      <c r="C167" s="14" t="s">
        <v>154</v>
      </c>
      <c r="D167" s="4" t="s">
        <v>19</v>
      </c>
      <c r="E167" s="4" t="s">
        <v>98</v>
      </c>
      <c r="F167" s="6">
        <v>42530</v>
      </c>
      <c r="G167" s="4">
        <v>181</v>
      </c>
      <c r="H167" s="4" t="s">
        <v>21</v>
      </c>
      <c r="I167" s="7">
        <v>42348</v>
      </c>
      <c r="J167" s="7">
        <v>42348</v>
      </c>
      <c r="K167" s="7">
        <f>+J167+1</f>
        <v>42349</v>
      </c>
      <c r="L167" s="8">
        <v>50000</v>
      </c>
      <c r="M167" s="9">
        <v>4828790</v>
      </c>
      <c r="N167" s="4">
        <v>96.575800000000001</v>
      </c>
      <c r="O167" s="10">
        <v>7.1499999999999994E-2</v>
      </c>
      <c r="P167" s="29" t="s">
        <v>22</v>
      </c>
    </row>
    <row r="168" spans="1:16" s="16" customFormat="1">
      <c r="A168" s="4">
        <f>+A167+1</f>
        <v>165</v>
      </c>
      <c r="B168" s="14" t="s">
        <v>155</v>
      </c>
      <c r="C168" s="14" t="s">
        <v>156</v>
      </c>
      <c r="D168" s="4" t="s">
        <v>19</v>
      </c>
      <c r="E168" s="4" t="s">
        <v>94</v>
      </c>
      <c r="F168" s="6">
        <v>42416</v>
      </c>
      <c r="G168" s="4">
        <v>62</v>
      </c>
      <c r="H168" s="4" t="s">
        <v>148</v>
      </c>
      <c r="I168" s="7">
        <v>42352</v>
      </c>
      <c r="J168" s="7">
        <v>42352</v>
      </c>
      <c r="K168" s="7">
        <f>+J168+2</f>
        <v>42354</v>
      </c>
      <c r="L168" s="8">
        <v>200</v>
      </c>
      <c r="M168" s="9">
        <v>98758600</v>
      </c>
      <c r="N168" s="4">
        <v>98.758600000000001</v>
      </c>
      <c r="O168" s="10">
        <v>7.3999999999999996E-2</v>
      </c>
      <c r="P168" s="29" t="s">
        <v>22</v>
      </c>
    </row>
    <row r="169" spans="1:16" s="16" customFormat="1">
      <c r="A169" s="4">
        <f>+A168+1</f>
        <v>166</v>
      </c>
      <c r="B169" s="14" t="s">
        <v>157</v>
      </c>
      <c r="C169" s="14" t="s">
        <v>158</v>
      </c>
      <c r="D169" s="4" t="s">
        <v>19</v>
      </c>
      <c r="E169" s="4" t="s">
        <v>94</v>
      </c>
      <c r="F169" s="6">
        <v>42432</v>
      </c>
      <c r="G169" s="4">
        <v>79</v>
      </c>
      <c r="H169" s="4" t="s">
        <v>27</v>
      </c>
      <c r="I169" s="7">
        <v>42353</v>
      </c>
      <c r="J169" s="7">
        <v>42353</v>
      </c>
      <c r="K169" s="7">
        <v>42353</v>
      </c>
      <c r="L169" s="8">
        <v>1000</v>
      </c>
      <c r="M169" s="9">
        <v>98444400</v>
      </c>
      <c r="N169" s="4">
        <v>98.440399999999997</v>
      </c>
      <c r="O169" s="10">
        <v>7.3200000000000001E-2</v>
      </c>
      <c r="P169" s="29" t="s">
        <v>22</v>
      </c>
    </row>
    <row r="170" spans="1:16" s="16" customFormat="1">
      <c r="A170" s="4">
        <v>167</v>
      </c>
      <c r="B170" s="14" t="s">
        <v>79</v>
      </c>
      <c r="C170" s="14" t="s">
        <v>64</v>
      </c>
      <c r="D170" s="4" t="s">
        <v>19</v>
      </c>
      <c r="E170" s="4" t="s">
        <v>98</v>
      </c>
      <c r="F170" s="6">
        <v>43991</v>
      </c>
      <c r="G170" s="4">
        <v>1635</v>
      </c>
      <c r="H170" s="4" t="s">
        <v>21</v>
      </c>
      <c r="I170" s="7">
        <v>42355</v>
      </c>
      <c r="J170" s="7">
        <v>42355</v>
      </c>
      <c r="K170" s="7">
        <f>+J170+1</f>
        <v>42356</v>
      </c>
      <c r="L170" s="8">
        <v>500000</v>
      </c>
      <c r="M170" s="9">
        <v>51200875</v>
      </c>
      <c r="N170" s="4">
        <v>102.19499999999999</v>
      </c>
      <c r="O170" s="10">
        <v>7.6799999999999993E-2</v>
      </c>
      <c r="P170" s="29" t="s">
        <v>22</v>
      </c>
    </row>
    <row r="171" spans="1:16" s="16" customFormat="1">
      <c r="A171" s="4">
        <v>168</v>
      </c>
      <c r="B171" s="14" t="s">
        <v>67</v>
      </c>
      <c r="C171" s="14" t="s">
        <v>51</v>
      </c>
      <c r="D171" s="4" t="s">
        <v>19</v>
      </c>
      <c r="E171" s="4" t="s">
        <v>98</v>
      </c>
      <c r="F171" s="6">
        <v>47561</v>
      </c>
      <c r="G171" s="4">
        <v>5205</v>
      </c>
      <c r="H171" s="4" t="s">
        <v>21</v>
      </c>
      <c r="I171" s="7">
        <v>42355</v>
      </c>
      <c r="J171" s="7">
        <v>42355</v>
      </c>
      <c r="K171" s="7">
        <f>+J171+1</f>
        <v>42356</v>
      </c>
      <c r="L171" s="8">
        <v>500000</v>
      </c>
      <c r="M171" s="9">
        <v>50924055.560000002</v>
      </c>
      <c r="N171" s="4">
        <v>99.9</v>
      </c>
      <c r="O171" s="10">
        <v>7.8899999999999998E-2</v>
      </c>
      <c r="P171" s="29" t="s">
        <v>22</v>
      </c>
    </row>
    <row r="172" spans="1:16" s="16" customFormat="1">
      <c r="A172" s="4">
        <v>169</v>
      </c>
      <c r="B172" s="14" t="s">
        <v>67</v>
      </c>
      <c r="C172" s="14" t="s">
        <v>51</v>
      </c>
      <c r="D172" s="4" t="s">
        <v>19</v>
      </c>
      <c r="E172" s="4" t="s">
        <v>98</v>
      </c>
      <c r="F172" s="6">
        <v>47561</v>
      </c>
      <c r="G172" s="4">
        <v>5200</v>
      </c>
      <c r="H172" s="4" t="s">
        <v>21</v>
      </c>
      <c r="I172" s="7">
        <v>42360</v>
      </c>
      <c r="J172" s="7">
        <v>42360</v>
      </c>
      <c r="K172" s="7">
        <f>+J172+1</f>
        <v>42361</v>
      </c>
      <c r="L172" s="8">
        <v>500000</v>
      </c>
      <c r="M172" s="9">
        <v>50663777.780000001</v>
      </c>
      <c r="N172" s="4">
        <v>99.27</v>
      </c>
      <c r="O172" s="10">
        <v>7.9600000000000004E-2</v>
      </c>
      <c r="P172" s="29" t="s">
        <v>22</v>
      </c>
    </row>
    <row r="173" spans="1:16" s="16" customFormat="1">
      <c r="A173" s="4">
        <v>170</v>
      </c>
      <c r="B173" s="14" t="s">
        <v>159</v>
      </c>
      <c r="C173" s="14" t="s">
        <v>160</v>
      </c>
      <c r="D173" s="4" t="s">
        <v>19</v>
      </c>
      <c r="E173" s="4" t="s">
        <v>98</v>
      </c>
      <c r="F173" s="6">
        <v>45255</v>
      </c>
      <c r="G173" s="4">
        <v>2894</v>
      </c>
      <c r="H173" s="4" t="s">
        <v>21</v>
      </c>
      <c r="I173" s="7">
        <v>42360</v>
      </c>
      <c r="J173" s="7">
        <v>42360</v>
      </c>
      <c r="K173" s="7">
        <f>+J173+1</f>
        <v>42361</v>
      </c>
      <c r="L173" s="8">
        <v>500000</v>
      </c>
      <c r="M173" s="9">
        <v>52768388.890000001</v>
      </c>
      <c r="N173" s="4">
        <v>104.85</v>
      </c>
      <c r="O173" s="10">
        <v>7.9899999999999999E-2</v>
      </c>
      <c r="P173" s="29" t="s">
        <v>22</v>
      </c>
    </row>
    <row r="174" spans="1:16" s="15" customFormat="1">
      <c r="A174" s="4">
        <v>171</v>
      </c>
      <c r="B174" s="14" t="s">
        <v>161</v>
      </c>
      <c r="C174" s="14" t="s">
        <v>141</v>
      </c>
      <c r="D174" s="4" t="s">
        <v>19</v>
      </c>
      <c r="E174" s="4" t="s">
        <v>94</v>
      </c>
      <c r="F174" s="6">
        <v>42391</v>
      </c>
      <c r="G174" s="4">
        <v>25</v>
      </c>
      <c r="H174" s="4" t="s">
        <v>27</v>
      </c>
      <c r="I174" s="7">
        <v>42366</v>
      </c>
      <c r="J174" s="7">
        <v>42366</v>
      </c>
      <c r="K174" s="7">
        <v>42366</v>
      </c>
      <c r="L174" s="8">
        <v>500</v>
      </c>
      <c r="M174" s="9">
        <v>49747050</v>
      </c>
      <c r="N174" s="4">
        <v>99.495699999999999</v>
      </c>
      <c r="O174" s="10">
        <v>7.4000999999999997E-2</v>
      </c>
      <c r="P174" s="29" t="s">
        <v>22</v>
      </c>
    </row>
    <row r="175" spans="1:16" s="15" customFormat="1">
      <c r="A175" s="4">
        <v>172</v>
      </c>
      <c r="B175" s="14" t="s">
        <v>162</v>
      </c>
      <c r="C175" s="14" t="s">
        <v>163</v>
      </c>
      <c r="D175" s="4" t="s">
        <v>19</v>
      </c>
      <c r="E175" s="4" t="s">
        <v>94</v>
      </c>
      <c r="F175" s="6">
        <v>42430</v>
      </c>
      <c r="G175" s="4">
        <v>63</v>
      </c>
      <c r="H175" s="4" t="s">
        <v>21</v>
      </c>
      <c r="I175" s="7">
        <v>42366</v>
      </c>
      <c r="J175" s="7">
        <v>42366</v>
      </c>
      <c r="K175" s="7">
        <f>+J175+1</f>
        <v>42367</v>
      </c>
      <c r="L175" s="8">
        <v>100</v>
      </c>
      <c r="M175" s="9">
        <v>49367200</v>
      </c>
      <c r="N175" s="4">
        <v>98.730400000000003</v>
      </c>
      <c r="O175" s="10">
        <v>7.4501999999999999E-2</v>
      </c>
      <c r="P175" s="29" t="s">
        <v>22</v>
      </c>
    </row>
    <row r="176" spans="1:16" s="15" customFormat="1">
      <c r="A176" s="4">
        <v>173</v>
      </c>
      <c r="B176" s="14" t="s">
        <v>67</v>
      </c>
      <c r="C176" s="14" t="s">
        <v>51</v>
      </c>
      <c r="D176" s="4" t="s">
        <v>19</v>
      </c>
      <c r="E176" s="4" t="s">
        <v>98</v>
      </c>
      <c r="F176" s="6">
        <v>47561</v>
      </c>
      <c r="G176" s="4">
        <v>5188</v>
      </c>
      <c r="H176" s="4" t="s">
        <v>21</v>
      </c>
      <c r="I176" s="7">
        <v>42370</v>
      </c>
      <c r="J176" s="7">
        <v>42370</v>
      </c>
      <c r="K176" s="7">
        <v>42373</v>
      </c>
      <c r="L176" s="8">
        <v>500000</v>
      </c>
      <c r="M176" s="9">
        <v>50949166.670000002</v>
      </c>
      <c r="N176" s="4">
        <v>99.6</v>
      </c>
      <c r="O176" s="10">
        <v>7.9252000000000003E-2</v>
      </c>
      <c r="P176" s="29" t="s">
        <v>22</v>
      </c>
    </row>
    <row r="177" spans="1:16" s="15" customFormat="1">
      <c r="A177" s="4">
        <v>174</v>
      </c>
      <c r="B177" s="14" t="s">
        <v>67</v>
      </c>
      <c r="C177" s="14" t="s">
        <v>51</v>
      </c>
      <c r="D177" s="4" t="s">
        <v>19</v>
      </c>
      <c r="E177" s="4" t="s">
        <v>98</v>
      </c>
      <c r="F177" s="6">
        <v>47561</v>
      </c>
      <c r="G177" s="4">
        <v>5184</v>
      </c>
      <c r="H177" s="4" t="s">
        <v>21</v>
      </c>
      <c r="I177" s="7">
        <v>42376</v>
      </c>
      <c r="J177" s="7">
        <v>42376</v>
      </c>
      <c r="K177" s="7">
        <v>42377</v>
      </c>
      <c r="L177" s="8">
        <v>500000</v>
      </c>
      <c r="M177" s="9">
        <v>51002944.439999998</v>
      </c>
      <c r="N177" s="4">
        <v>99.62</v>
      </c>
      <c r="O177" s="10">
        <v>7.9200000000000007E-2</v>
      </c>
      <c r="P177" s="29" t="s">
        <v>22</v>
      </c>
    </row>
    <row r="178" spans="1:16" s="15" customFormat="1">
      <c r="A178" s="4">
        <v>175</v>
      </c>
      <c r="B178" s="14" t="s">
        <v>162</v>
      </c>
      <c r="C178" s="14" t="s">
        <v>163</v>
      </c>
      <c r="D178" s="4" t="s">
        <v>19</v>
      </c>
      <c r="E178" s="4" t="s">
        <v>94</v>
      </c>
      <c r="F178" s="6">
        <v>42430</v>
      </c>
      <c r="G178" s="4">
        <v>53</v>
      </c>
      <c r="H178" s="4" t="s">
        <v>21</v>
      </c>
      <c r="I178" s="7">
        <v>42376</v>
      </c>
      <c r="J178" s="7">
        <v>42376</v>
      </c>
      <c r="K178" s="7">
        <v>42377</v>
      </c>
      <c r="L178" s="8">
        <v>100</v>
      </c>
      <c r="M178" s="9">
        <v>49491850</v>
      </c>
      <c r="N178" s="4">
        <v>98.986699999999999</v>
      </c>
      <c r="O178" s="10">
        <v>7.0498000000000005E-2</v>
      </c>
      <c r="P178" s="29" t="s">
        <v>22</v>
      </c>
    </row>
    <row r="179" spans="1:16" s="15" customFormat="1">
      <c r="A179" s="4">
        <v>176</v>
      </c>
      <c r="B179" s="14" t="s">
        <v>164</v>
      </c>
      <c r="C179" s="14" t="s">
        <v>165</v>
      </c>
      <c r="D179" s="4" t="s">
        <v>19</v>
      </c>
      <c r="E179" s="4" t="s">
        <v>98</v>
      </c>
      <c r="F179" s="6">
        <v>46033</v>
      </c>
      <c r="G179" s="4">
        <v>3653</v>
      </c>
      <c r="H179" s="4" t="s">
        <v>21</v>
      </c>
      <c r="I179" s="7">
        <v>42377</v>
      </c>
      <c r="J179" s="7">
        <v>42377</v>
      </c>
      <c r="K179" s="7">
        <v>42380</v>
      </c>
      <c r="L179" s="8">
        <v>500000</v>
      </c>
      <c r="M179" s="9">
        <v>50035000</v>
      </c>
      <c r="N179" s="4">
        <v>100.07</v>
      </c>
      <c r="O179" s="10">
        <v>7.5800000000000006E-2</v>
      </c>
      <c r="P179" s="29" t="s">
        <v>22</v>
      </c>
    </row>
    <row r="180" spans="1:16" s="16" customFormat="1">
      <c r="A180" s="4">
        <v>177</v>
      </c>
      <c r="B180" s="14" t="s">
        <v>166</v>
      </c>
      <c r="C180" s="14" t="s">
        <v>167</v>
      </c>
      <c r="D180" s="4" t="s">
        <v>19</v>
      </c>
      <c r="E180" s="4" t="s">
        <v>94</v>
      </c>
      <c r="F180" s="6">
        <v>42422</v>
      </c>
      <c r="G180" s="4">
        <v>41</v>
      </c>
      <c r="H180" s="4" t="s">
        <v>21</v>
      </c>
      <c r="I180" s="7">
        <v>42380</v>
      </c>
      <c r="J180" s="7">
        <v>42380</v>
      </c>
      <c r="K180" s="7">
        <f>+J180+1</f>
        <v>42381</v>
      </c>
      <c r="L180" s="8">
        <v>500</v>
      </c>
      <c r="M180" s="9">
        <v>49600950</v>
      </c>
      <c r="N180" s="4">
        <v>99.1999</v>
      </c>
      <c r="O180" s="10">
        <v>7.1800000000000003E-2</v>
      </c>
      <c r="P180" s="29" t="s">
        <v>22</v>
      </c>
    </row>
    <row r="181" spans="1:16" s="16" customFormat="1">
      <c r="A181" s="4">
        <v>178</v>
      </c>
      <c r="B181" s="14" t="s">
        <v>164</v>
      </c>
      <c r="C181" s="14" t="s">
        <v>165</v>
      </c>
      <c r="D181" s="4" t="s">
        <v>19</v>
      </c>
      <c r="E181" s="4" t="s">
        <v>98</v>
      </c>
      <c r="F181" s="6">
        <v>46033</v>
      </c>
      <c r="G181" s="4">
        <v>3651</v>
      </c>
      <c r="H181" s="4" t="s">
        <v>21</v>
      </c>
      <c r="I181" s="7">
        <v>42381</v>
      </c>
      <c r="J181" s="7">
        <v>42381</v>
      </c>
      <c r="K181" s="7">
        <f>+J181+1</f>
        <v>42382</v>
      </c>
      <c r="L181" s="8">
        <v>500000</v>
      </c>
      <c r="M181" s="9">
        <v>49996083.329999998</v>
      </c>
      <c r="N181" s="4">
        <v>99.95</v>
      </c>
      <c r="O181" s="10">
        <v>7.5999999999999998E-2</v>
      </c>
      <c r="P181" s="29" t="s">
        <v>22</v>
      </c>
    </row>
    <row r="182" spans="1:16" s="16" customFormat="1">
      <c r="A182" s="4">
        <v>179</v>
      </c>
      <c r="B182" s="14" t="s">
        <v>67</v>
      </c>
      <c r="C182" s="14" t="s">
        <v>51</v>
      </c>
      <c r="D182" s="4" t="s">
        <v>19</v>
      </c>
      <c r="E182" s="4" t="s">
        <v>98</v>
      </c>
      <c r="F182" s="6">
        <v>47561</v>
      </c>
      <c r="G182" s="4">
        <v>5178</v>
      </c>
      <c r="H182" s="4" t="s">
        <v>21</v>
      </c>
      <c r="I182" s="7">
        <v>42382</v>
      </c>
      <c r="J182" s="7">
        <v>42382</v>
      </c>
      <c r="K182" s="7">
        <f>+J182+1</f>
        <v>42383</v>
      </c>
      <c r="L182" s="8">
        <v>500000</v>
      </c>
      <c r="M182" s="9">
        <v>50936111.109999999</v>
      </c>
      <c r="N182" s="4">
        <v>99.355000000000004</v>
      </c>
      <c r="O182" s="10">
        <v>7.9500000000000001E-2</v>
      </c>
      <c r="P182" s="29" t="s">
        <v>22</v>
      </c>
    </row>
    <row r="183" spans="1:16" s="16" customFormat="1">
      <c r="A183" s="4">
        <v>180</v>
      </c>
      <c r="B183" s="14" t="s">
        <v>69</v>
      </c>
      <c r="C183" s="14" t="s">
        <v>38</v>
      </c>
      <c r="D183" s="4" t="s">
        <v>19</v>
      </c>
      <c r="E183" s="4" t="s">
        <v>98</v>
      </c>
      <c r="F183" s="6">
        <v>45802</v>
      </c>
      <c r="G183" s="4">
        <v>3418</v>
      </c>
      <c r="H183" s="4" t="s">
        <v>21</v>
      </c>
      <c r="I183" s="7">
        <v>42383</v>
      </c>
      <c r="J183" s="7">
        <v>42383</v>
      </c>
      <c r="K183" s="7">
        <f>+J183+1</f>
        <v>42384</v>
      </c>
      <c r="L183" s="8">
        <v>500000</v>
      </c>
      <c r="M183" s="9">
        <v>50346111.109999999</v>
      </c>
      <c r="N183" s="4">
        <v>99.62</v>
      </c>
      <c r="O183" s="10">
        <v>7.7799999999999994E-2</v>
      </c>
      <c r="P183" s="29" t="s">
        <v>22</v>
      </c>
    </row>
    <row r="184" spans="1:16" s="16" customFormat="1">
      <c r="A184" s="4">
        <f>+A181+1</f>
        <v>179</v>
      </c>
      <c r="B184" s="14" t="s">
        <v>69</v>
      </c>
      <c r="C184" s="14" t="s">
        <v>38</v>
      </c>
      <c r="D184" s="4" t="s">
        <v>19</v>
      </c>
      <c r="E184" s="4" t="s">
        <v>98</v>
      </c>
      <c r="F184" s="6">
        <v>45802</v>
      </c>
      <c r="G184" s="4">
        <f>F184-K184</f>
        <v>3414</v>
      </c>
      <c r="H184" s="4" t="s">
        <v>21</v>
      </c>
      <c r="I184" s="7">
        <v>42387</v>
      </c>
      <c r="J184" s="7">
        <v>42387</v>
      </c>
      <c r="K184" s="7">
        <v>42388</v>
      </c>
      <c r="L184" s="8">
        <v>500000</v>
      </c>
      <c r="M184" s="9">
        <v>50329000</v>
      </c>
      <c r="N184" s="4">
        <v>99.5</v>
      </c>
      <c r="O184" s="10">
        <v>7.7938999999999994E-2</v>
      </c>
      <c r="P184" s="29" t="s">
        <v>22</v>
      </c>
    </row>
    <row r="185" spans="1:16" s="16" customFormat="1">
      <c r="A185" s="4">
        <f>+A184+1</f>
        <v>180</v>
      </c>
      <c r="B185" s="14" t="s">
        <v>67</v>
      </c>
      <c r="C185" s="14" t="s">
        <v>51</v>
      </c>
      <c r="D185" s="4" t="s">
        <v>19</v>
      </c>
      <c r="E185" s="4" t="s">
        <v>98</v>
      </c>
      <c r="F185" s="6">
        <v>47561</v>
      </c>
      <c r="G185" s="4">
        <f>F185-K185</f>
        <v>5173</v>
      </c>
      <c r="H185" s="4" t="s">
        <v>21</v>
      </c>
      <c r="I185" s="7">
        <v>42387</v>
      </c>
      <c r="J185" s="7">
        <v>42387</v>
      </c>
      <c r="K185" s="7">
        <v>42388</v>
      </c>
      <c r="L185" s="8">
        <v>500000</v>
      </c>
      <c r="M185" s="9">
        <v>50673333.329999998</v>
      </c>
      <c r="N185" s="4">
        <v>98.72</v>
      </c>
      <c r="O185" s="10">
        <v>8.0309000000000005E-2</v>
      </c>
      <c r="P185" s="29" t="s">
        <v>22</v>
      </c>
    </row>
    <row r="186" spans="1:16" s="16" customFormat="1">
      <c r="A186" s="4">
        <f>+A185+1</f>
        <v>181</v>
      </c>
      <c r="B186" s="14" t="s">
        <v>159</v>
      </c>
      <c r="C186" s="14" t="s">
        <v>160</v>
      </c>
      <c r="D186" s="4" t="s">
        <v>19</v>
      </c>
      <c r="E186" s="4" t="s">
        <v>98</v>
      </c>
      <c r="F186" s="6">
        <v>45255</v>
      </c>
      <c r="G186" s="4">
        <f>F186-K186</f>
        <v>2866</v>
      </c>
      <c r="H186" s="4" t="s">
        <v>21</v>
      </c>
      <c r="I186" s="7">
        <v>42388</v>
      </c>
      <c r="J186" s="7">
        <v>42388</v>
      </c>
      <c r="K186" s="7">
        <v>42389</v>
      </c>
      <c r="L186" s="8">
        <v>500000</v>
      </c>
      <c r="M186" s="9">
        <v>53254513.890000001</v>
      </c>
      <c r="N186" s="4">
        <v>105.16</v>
      </c>
      <c r="O186" s="10">
        <v>7.9310000000000005E-2</v>
      </c>
      <c r="P186" s="29" t="s">
        <v>22</v>
      </c>
    </row>
    <row r="187" spans="1:16" s="16" customFormat="1">
      <c r="A187" s="4">
        <f>+A186+1</f>
        <v>182</v>
      </c>
      <c r="B187" s="14" t="s">
        <v>67</v>
      </c>
      <c r="C187" s="14" t="s">
        <v>51</v>
      </c>
      <c r="D187" s="4" t="s">
        <v>19</v>
      </c>
      <c r="E187" s="4" t="s">
        <v>98</v>
      </c>
      <c r="F187" s="6">
        <v>47561</v>
      </c>
      <c r="G187" s="4">
        <f>F187-K187</f>
        <v>5171</v>
      </c>
      <c r="H187" s="4" t="s">
        <v>21</v>
      </c>
      <c r="I187" s="7">
        <v>42389</v>
      </c>
      <c r="J187" s="7">
        <v>42389</v>
      </c>
      <c r="K187" s="7">
        <v>42390</v>
      </c>
      <c r="L187" s="8">
        <v>500000</v>
      </c>
      <c r="M187" s="9">
        <v>50835222.219999999</v>
      </c>
      <c r="N187" s="4">
        <v>99</v>
      </c>
      <c r="O187" s="10">
        <v>7.9972000000000001E-2</v>
      </c>
      <c r="P187" s="29" t="s">
        <v>22</v>
      </c>
    </row>
    <row r="188" spans="1:16" s="16" customFormat="1">
      <c r="A188" s="4">
        <f>+A187+1</f>
        <v>183</v>
      </c>
      <c r="B188" s="14" t="s">
        <v>159</v>
      </c>
      <c r="C188" s="14" t="s">
        <v>160</v>
      </c>
      <c r="D188" s="4" t="s">
        <v>19</v>
      </c>
      <c r="E188" s="4" t="s">
        <v>98</v>
      </c>
      <c r="F188" s="6">
        <v>45255</v>
      </c>
      <c r="G188" s="4">
        <f>F188-K188</f>
        <v>2865</v>
      </c>
      <c r="H188" s="4" t="s">
        <v>21</v>
      </c>
      <c r="I188" s="7">
        <v>42389</v>
      </c>
      <c r="J188" s="7">
        <v>42389</v>
      </c>
      <c r="K188" s="7">
        <v>42390</v>
      </c>
      <c r="L188" s="8">
        <v>500000</v>
      </c>
      <c r="M188" s="9">
        <v>53236777.780000001</v>
      </c>
      <c r="N188" s="4">
        <v>105.1</v>
      </c>
      <c r="O188" s="10">
        <v>7.9409000000000007E-2</v>
      </c>
      <c r="P188" s="29" t="s">
        <v>22</v>
      </c>
    </row>
    <row r="189" spans="1:16" s="16" customFormat="1">
      <c r="A189" s="4">
        <f>+A188+1</f>
        <v>184</v>
      </c>
      <c r="B189" s="14" t="s">
        <v>69</v>
      </c>
      <c r="C189" s="14" t="s">
        <v>38</v>
      </c>
      <c r="D189" s="4" t="s">
        <v>19</v>
      </c>
      <c r="E189" s="4" t="s">
        <v>98</v>
      </c>
      <c r="F189" s="6">
        <v>45802</v>
      </c>
      <c r="G189" s="4">
        <f>F189-K189</f>
        <v>3411</v>
      </c>
      <c r="H189" s="4" t="s">
        <v>21</v>
      </c>
      <c r="I189" s="7">
        <v>42390</v>
      </c>
      <c r="J189" s="7">
        <v>42390</v>
      </c>
      <c r="K189" s="7">
        <v>42391</v>
      </c>
      <c r="L189" s="8">
        <v>500000</v>
      </c>
      <c r="M189" s="9">
        <v>50536166.670000002</v>
      </c>
      <c r="N189" s="4">
        <v>99.85</v>
      </c>
      <c r="O189" s="10">
        <v>7.7404000000000001E-2</v>
      </c>
      <c r="P189" s="29" t="s">
        <v>22</v>
      </c>
    </row>
    <row r="190" spans="1:16" s="16" customFormat="1">
      <c r="A190" s="4">
        <f>+A189+1</f>
        <v>185</v>
      </c>
      <c r="B190" s="14" t="s">
        <v>168</v>
      </c>
      <c r="C190" s="14" t="s">
        <v>64</v>
      </c>
      <c r="D190" s="4" t="s">
        <v>19</v>
      </c>
      <c r="E190" s="4" t="s">
        <v>98</v>
      </c>
      <c r="F190" s="6">
        <v>43991</v>
      </c>
      <c r="G190" s="4">
        <f>F190-K190</f>
        <v>1590</v>
      </c>
      <c r="H190" s="4" t="s">
        <v>21</v>
      </c>
      <c r="I190" s="7">
        <v>42398</v>
      </c>
      <c r="J190" s="7">
        <v>42398</v>
      </c>
      <c r="K190" s="7">
        <f>I190+3</f>
        <v>42401</v>
      </c>
      <c r="L190" s="8">
        <v>500000</v>
      </c>
      <c r="M190" s="9">
        <v>51822277.780000001</v>
      </c>
      <c r="N190" s="4">
        <v>102.45</v>
      </c>
      <c r="O190" s="10">
        <v>7.5944999999999999E-2</v>
      </c>
      <c r="P190" s="29" t="s">
        <v>22</v>
      </c>
    </row>
    <row r="191" spans="1:16" s="16" customFormat="1">
      <c r="A191" s="4">
        <f>+A190+1</f>
        <v>186</v>
      </c>
      <c r="B191" s="14" t="s">
        <v>169</v>
      </c>
      <c r="C191" s="14" t="s">
        <v>135</v>
      </c>
      <c r="D191" s="4" t="s">
        <v>19</v>
      </c>
      <c r="E191" s="4" t="s">
        <v>98</v>
      </c>
      <c r="F191" s="6">
        <v>47197</v>
      </c>
      <c r="G191" s="4">
        <f>F191-K191</f>
        <v>4796</v>
      </c>
      <c r="H191" s="4" t="s">
        <v>21</v>
      </c>
      <c r="I191" s="7">
        <v>42398</v>
      </c>
      <c r="J191" s="7">
        <v>42398</v>
      </c>
      <c r="K191" s="7">
        <f>I191+3</f>
        <v>42401</v>
      </c>
      <c r="L191" s="8">
        <v>500000</v>
      </c>
      <c r="M191" s="9">
        <v>49849000</v>
      </c>
      <c r="N191" s="4">
        <v>97.547499999999999</v>
      </c>
      <c r="O191" s="10">
        <v>7.8899999999999998E-2</v>
      </c>
      <c r="P191" s="29" t="s">
        <v>22</v>
      </c>
    </row>
    <row r="192" spans="1:16" s="16" customFormat="1">
      <c r="A192" s="4">
        <f>+A191+1</f>
        <v>187</v>
      </c>
      <c r="B192" s="14" t="s">
        <v>69</v>
      </c>
      <c r="C192" s="14" t="s">
        <v>38</v>
      </c>
      <c r="D192" s="4" t="s">
        <v>19</v>
      </c>
      <c r="E192" s="4" t="s">
        <v>98</v>
      </c>
      <c r="F192" s="6">
        <v>45802</v>
      </c>
      <c r="G192" s="4">
        <f>F192-K192</f>
        <v>3401</v>
      </c>
      <c r="H192" s="4" t="s">
        <v>21</v>
      </c>
      <c r="I192" s="7">
        <v>42398</v>
      </c>
      <c r="J192" s="7">
        <v>42398</v>
      </c>
      <c r="K192" s="7">
        <f>I192+3</f>
        <v>42401</v>
      </c>
      <c r="L192" s="8">
        <v>500000</v>
      </c>
      <c r="M192" s="9">
        <v>50492666.670000002</v>
      </c>
      <c r="N192" s="4">
        <v>99.57</v>
      </c>
      <c r="O192" s="10">
        <v>7.7799999999999994E-2</v>
      </c>
      <c r="P192" s="29" t="s">
        <v>22</v>
      </c>
    </row>
    <row r="193" spans="1:18" s="16" customFormat="1">
      <c r="A193" s="4">
        <f>+A192+1</f>
        <v>188</v>
      </c>
      <c r="B193" s="14" t="s">
        <v>169</v>
      </c>
      <c r="C193" s="14" t="s">
        <v>135</v>
      </c>
      <c r="D193" s="4" t="s">
        <v>19</v>
      </c>
      <c r="E193" s="4" t="s">
        <v>98</v>
      </c>
      <c r="F193" s="6">
        <v>47197</v>
      </c>
      <c r="G193" s="4">
        <f>F193-K193</f>
        <v>4796</v>
      </c>
      <c r="H193" s="4" t="s">
        <v>21</v>
      </c>
      <c r="I193" s="7">
        <v>42398</v>
      </c>
      <c r="J193" s="7">
        <v>42398</v>
      </c>
      <c r="K193" s="7">
        <f>I193+3</f>
        <v>42401</v>
      </c>
      <c r="L193" s="8">
        <v>500000</v>
      </c>
      <c r="M193" s="9">
        <v>49900250</v>
      </c>
      <c r="N193" s="4">
        <v>97.65</v>
      </c>
      <c r="O193" s="10">
        <v>7.8794000000000003E-2</v>
      </c>
      <c r="P193" s="29" t="s">
        <v>22</v>
      </c>
    </row>
    <row r="194" spans="1:18" s="16" customFormat="1">
      <c r="A194" s="4">
        <v>189</v>
      </c>
      <c r="B194" s="14" t="s">
        <v>138</v>
      </c>
      <c r="C194" s="14" t="s">
        <v>139</v>
      </c>
      <c r="D194" s="4" t="s">
        <v>19</v>
      </c>
      <c r="E194" s="4" t="s">
        <v>94</v>
      </c>
      <c r="F194" s="6">
        <v>42404</v>
      </c>
      <c r="G194" s="4">
        <f>F194-K194</f>
        <v>2</v>
      </c>
      <c r="H194" s="4" t="s">
        <v>21</v>
      </c>
      <c r="I194" s="7">
        <v>42401</v>
      </c>
      <c r="J194" s="7">
        <v>42401</v>
      </c>
      <c r="K194" s="7">
        <v>42402</v>
      </c>
      <c r="L194" s="8">
        <v>1500000</v>
      </c>
      <c r="M194" s="9">
        <v>149941200</v>
      </c>
      <c r="N194" s="4">
        <v>99.960800000000006</v>
      </c>
      <c r="O194" s="10">
        <v>7.1499999999999994E-2</v>
      </c>
      <c r="P194" s="29" t="s">
        <v>22</v>
      </c>
    </row>
    <row r="195" spans="1:18" s="16" customFormat="1">
      <c r="A195" s="4">
        <v>190</v>
      </c>
      <c r="B195" s="14" t="s">
        <v>170</v>
      </c>
      <c r="C195" s="14" t="s">
        <v>171</v>
      </c>
      <c r="D195" s="4" t="s">
        <v>19</v>
      </c>
      <c r="E195" s="4" t="s">
        <v>94</v>
      </c>
      <c r="F195" s="6">
        <v>42447</v>
      </c>
      <c r="G195" s="4">
        <f>F195-K195</f>
        <v>43</v>
      </c>
      <c r="H195" s="4" t="s">
        <v>21</v>
      </c>
      <c r="I195" s="7">
        <v>42403</v>
      </c>
      <c r="J195" s="7">
        <v>42403</v>
      </c>
      <c r="K195" s="7">
        <v>42404</v>
      </c>
      <c r="L195" s="8">
        <v>500000</v>
      </c>
      <c r="M195" s="9">
        <v>49557200</v>
      </c>
      <c r="N195" s="4">
        <v>99.111400000000003</v>
      </c>
      <c r="O195" s="10">
        <v>7.6100000000000001E-2</v>
      </c>
      <c r="P195" s="29" t="s">
        <v>22</v>
      </c>
    </row>
    <row r="196" spans="1:18" s="16" customFormat="1">
      <c r="A196" s="4">
        <f>+A195+1</f>
        <v>191</v>
      </c>
      <c r="B196" s="14" t="s">
        <v>169</v>
      </c>
      <c r="C196" s="14" t="s">
        <v>135</v>
      </c>
      <c r="D196" s="4" t="s">
        <v>19</v>
      </c>
      <c r="E196" s="4" t="s">
        <v>98</v>
      </c>
      <c r="F196" s="6">
        <v>47197</v>
      </c>
      <c r="G196" s="4">
        <f>F196-K196</f>
        <v>4789</v>
      </c>
      <c r="H196" s="4" t="s">
        <v>21</v>
      </c>
      <c r="I196" s="7">
        <v>42405</v>
      </c>
      <c r="J196" s="7">
        <v>42405</v>
      </c>
      <c r="K196" s="7">
        <v>42408</v>
      </c>
      <c r="L196" s="8">
        <v>500000</v>
      </c>
      <c r="M196" s="9" t="s">
        <v>172</v>
      </c>
      <c r="N196" s="4">
        <v>97.415000000000006</v>
      </c>
      <c r="O196" s="10">
        <v>7.9092999999999997E-2</v>
      </c>
      <c r="P196" s="29" t="s">
        <v>22</v>
      </c>
    </row>
    <row r="197" spans="1:18" s="16" customFormat="1">
      <c r="A197" s="4">
        <f>+A196+1</f>
        <v>192</v>
      </c>
      <c r="B197" s="14" t="s">
        <v>164</v>
      </c>
      <c r="C197" s="14" t="s">
        <v>165</v>
      </c>
      <c r="D197" s="4" t="s">
        <v>19</v>
      </c>
      <c r="E197" s="4" t="s">
        <v>98</v>
      </c>
      <c r="F197" s="6">
        <v>46033</v>
      </c>
      <c r="G197" s="4">
        <f>F197-K197</f>
        <v>3625</v>
      </c>
      <c r="H197" s="4" t="s">
        <v>21</v>
      </c>
      <c r="I197" s="7">
        <v>42405</v>
      </c>
      <c r="J197" s="7">
        <v>42405</v>
      </c>
      <c r="K197" s="7">
        <v>42408</v>
      </c>
      <c r="L197" s="8">
        <v>500000</v>
      </c>
      <c r="M197" s="9">
        <v>49899625</v>
      </c>
      <c r="N197" s="4">
        <v>99.23</v>
      </c>
      <c r="O197" s="10">
        <v>7.7019000000000004E-2</v>
      </c>
      <c r="P197" s="29" t="s">
        <v>22</v>
      </c>
    </row>
    <row r="198" spans="1:18" s="16" customFormat="1">
      <c r="A198" s="4">
        <f>+A197+1</f>
        <v>193</v>
      </c>
      <c r="B198" s="14" t="s">
        <v>173</v>
      </c>
      <c r="C198" s="14" t="s">
        <v>174</v>
      </c>
      <c r="D198" s="4" t="s">
        <v>19</v>
      </c>
      <c r="E198" s="4" t="s">
        <v>94</v>
      </c>
      <c r="F198" s="6">
        <v>42433</v>
      </c>
      <c r="G198" s="4">
        <f>F198-K198</f>
        <v>23</v>
      </c>
      <c r="H198" s="4" t="s">
        <v>27</v>
      </c>
      <c r="I198" s="7">
        <v>42410</v>
      </c>
      <c r="J198" s="7">
        <v>42410</v>
      </c>
      <c r="K198" s="7">
        <v>42410</v>
      </c>
      <c r="L198" s="8">
        <v>500000</v>
      </c>
      <c r="M198" s="9">
        <v>49767850</v>
      </c>
      <c r="N198" s="4">
        <v>99.532700000000006</v>
      </c>
      <c r="O198" s="10">
        <v>7.4499999999999997E-2</v>
      </c>
      <c r="P198" s="29" t="s">
        <v>22</v>
      </c>
      <c r="R198" s="30"/>
    </row>
    <row r="199" spans="1:18" s="16" customFormat="1">
      <c r="A199" s="4">
        <f>+A198+1</f>
        <v>194</v>
      </c>
      <c r="B199" s="14" t="s">
        <v>175</v>
      </c>
      <c r="C199" s="14" t="s">
        <v>176</v>
      </c>
      <c r="D199" s="4" t="s">
        <v>19</v>
      </c>
      <c r="E199" s="4" t="s">
        <v>94</v>
      </c>
      <c r="F199" s="6">
        <v>42425</v>
      </c>
      <c r="G199" s="4">
        <f>F199-K199</f>
        <v>15</v>
      </c>
      <c r="H199" s="4" t="s">
        <v>27</v>
      </c>
      <c r="I199" s="7">
        <v>42410</v>
      </c>
      <c r="J199" s="7">
        <v>42410</v>
      </c>
      <c r="K199" s="7">
        <v>42410</v>
      </c>
      <c r="L199" s="8">
        <v>500000</v>
      </c>
      <c r="M199" s="9">
        <v>49850450</v>
      </c>
      <c r="N199" s="4">
        <v>99.698899999999995</v>
      </c>
      <c r="O199" s="10">
        <v>7.3499999999999996E-2</v>
      </c>
      <c r="P199" s="29" t="s">
        <v>22</v>
      </c>
      <c r="R199" s="30"/>
    </row>
    <row r="200" spans="1:18" s="16" customFormat="1">
      <c r="A200" s="4">
        <f>+A199+1</f>
        <v>195</v>
      </c>
      <c r="B200" s="14" t="s">
        <v>177</v>
      </c>
      <c r="C200" s="14" t="s">
        <v>178</v>
      </c>
      <c r="D200" s="4" t="s">
        <v>19</v>
      </c>
      <c r="E200" s="4" t="s">
        <v>94</v>
      </c>
      <c r="F200" s="6">
        <v>42429</v>
      </c>
      <c r="G200" s="4">
        <f>F200-K200</f>
        <v>18</v>
      </c>
      <c r="H200" s="4" t="str">
        <f>+H197</f>
        <v>T+1</v>
      </c>
      <c r="I200" s="7">
        <v>42410</v>
      </c>
      <c r="J200" s="7">
        <v>42410</v>
      </c>
      <c r="K200" s="7">
        <v>42411</v>
      </c>
      <c r="L200" s="8">
        <v>400000</v>
      </c>
      <c r="M200" s="9">
        <v>39854560</v>
      </c>
      <c r="N200" s="4">
        <v>99.636399999999995</v>
      </c>
      <c r="O200" s="10">
        <v>7.400000000000001E-2</v>
      </c>
      <c r="P200" s="29" t="s">
        <v>22</v>
      </c>
      <c r="R200" s="30"/>
    </row>
    <row r="201" spans="1:18" s="16" customFormat="1">
      <c r="A201" s="4">
        <f>+A200+1</f>
        <v>196</v>
      </c>
      <c r="B201" s="14" t="s">
        <v>177</v>
      </c>
      <c r="C201" s="14" t="s">
        <v>178</v>
      </c>
      <c r="D201" s="4" t="s">
        <v>19</v>
      </c>
      <c r="E201" s="4" t="s">
        <v>98</v>
      </c>
      <c r="F201" s="6">
        <v>42429</v>
      </c>
      <c r="G201" s="4">
        <f>F201-K201</f>
        <v>18</v>
      </c>
      <c r="H201" s="4" t="s">
        <v>21</v>
      </c>
      <c r="I201" s="7">
        <v>42410</v>
      </c>
      <c r="J201" s="7">
        <v>42410</v>
      </c>
      <c r="K201" s="7">
        <v>42411</v>
      </c>
      <c r="L201" s="8">
        <v>100000</v>
      </c>
      <c r="M201" s="9">
        <v>9963640</v>
      </c>
      <c r="N201" s="4">
        <v>99.636399999999995</v>
      </c>
      <c r="O201" s="10">
        <v>7.3999999999999996E-2</v>
      </c>
      <c r="P201" s="29" t="s">
        <v>22</v>
      </c>
      <c r="R201" s="30"/>
    </row>
    <row r="202" spans="1:18" s="16" customFormat="1">
      <c r="A202" s="4">
        <f>+A201+1</f>
        <v>197</v>
      </c>
      <c r="B202" s="14" t="s">
        <v>179</v>
      </c>
      <c r="C202" s="14" t="s">
        <v>152</v>
      </c>
      <c r="D202" s="4" t="s">
        <v>19</v>
      </c>
      <c r="E202" s="4" t="s">
        <v>94</v>
      </c>
      <c r="F202" s="6">
        <v>42439</v>
      </c>
      <c r="G202" s="4">
        <f>F202-K202</f>
        <v>28</v>
      </c>
      <c r="H202" s="4" t="s">
        <v>21</v>
      </c>
      <c r="I202" s="7">
        <v>42410</v>
      </c>
      <c r="J202" s="7">
        <v>42410</v>
      </c>
      <c r="K202" s="7">
        <v>42411</v>
      </c>
      <c r="L202" s="8">
        <v>200000</v>
      </c>
      <c r="M202" s="9">
        <v>19891360</v>
      </c>
      <c r="N202" s="4">
        <v>99.456800000000001</v>
      </c>
      <c r="O202" s="10">
        <v>7.1199999999999999E-2</v>
      </c>
      <c r="P202" s="29" t="s">
        <v>22</v>
      </c>
      <c r="R202" s="30"/>
    </row>
    <row r="203" spans="1:18" s="20" customFormat="1">
      <c r="A203" s="4">
        <v>198</v>
      </c>
      <c r="B203" s="14" t="s">
        <v>177</v>
      </c>
      <c r="C203" s="14" t="s">
        <v>178</v>
      </c>
      <c r="D203" s="4" t="s">
        <v>19</v>
      </c>
      <c r="E203" s="4" t="s">
        <v>98</v>
      </c>
      <c r="F203" s="6">
        <v>42429</v>
      </c>
      <c r="G203" s="4">
        <f>F203-K203</f>
        <v>6</v>
      </c>
      <c r="H203" s="4" t="s">
        <v>21</v>
      </c>
      <c r="I203" s="7">
        <v>42422</v>
      </c>
      <c r="J203" s="7">
        <v>42422</v>
      </c>
      <c r="K203" s="7">
        <v>42423</v>
      </c>
      <c r="L203" s="8">
        <v>100</v>
      </c>
      <c r="M203" s="9">
        <v>9988180</v>
      </c>
      <c r="N203" s="4">
        <v>9.8818000000000001</v>
      </c>
      <c r="O203" s="10">
        <v>7.1999999999999995E-2</v>
      </c>
      <c r="P203" s="29" t="s">
        <v>22</v>
      </c>
      <c r="R203" s="31"/>
    </row>
    <row r="204" spans="1:18" s="20" customFormat="1">
      <c r="A204" s="4">
        <f>+A203+1</f>
        <v>199</v>
      </c>
      <c r="B204" s="14" t="s">
        <v>177</v>
      </c>
      <c r="C204" s="14" t="s">
        <v>178</v>
      </c>
      <c r="D204" s="4" t="s">
        <v>19</v>
      </c>
      <c r="E204" s="4" t="s">
        <v>94</v>
      </c>
      <c r="F204" s="6">
        <v>42429</v>
      </c>
      <c r="G204" s="4">
        <f>F204-K204</f>
        <v>6</v>
      </c>
      <c r="H204" s="4" t="s">
        <v>21</v>
      </c>
      <c r="I204" s="7">
        <v>42422</v>
      </c>
      <c r="J204" s="7">
        <v>42422</v>
      </c>
      <c r="K204" s="7">
        <v>42423</v>
      </c>
      <c r="L204" s="8">
        <v>400</v>
      </c>
      <c r="M204" s="9">
        <v>39952720</v>
      </c>
      <c r="N204" s="4">
        <v>9.8818000000000001</v>
      </c>
      <c r="O204" s="10">
        <v>7.1999999999999995E-2</v>
      </c>
      <c r="P204" s="29" t="s">
        <v>22</v>
      </c>
      <c r="R204" s="31"/>
    </row>
    <row r="205" spans="1:18" s="16" customFormat="1">
      <c r="A205" s="4">
        <f>+A204+1</f>
        <v>200</v>
      </c>
      <c r="B205" s="14" t="s">
        <v>180</v>
      </c>
      <c r="C205" s="14" t="s">
        <v>181</v>
      </c>
      <c r="D205" s="4" t="s">
        <v>19</v>
      </c>
      <c r="E205" s="4" t="s">
        <v>94</v>
      </c>
      <c r="F205" s="6">
        <v>42489</v>
      </c>
      <c r="G205" s="4">
        <f>F205-K205</f>
        <v>60</v>
      </c>
      <c r="H205" s="4" t="s">
        <v>182</v>
      </c>
      <c r="I205" s="7">
        <v>42424</v>
      </c>
      <c r="J205" s="7">
        <v>42424</v>
      </c>
      <c r="K205" s="7">
        <v>42429</v>
      </c>
      <c r="L205" s="8">
        <v>100</v>
      </c>
      <c r="M205" s="9">
        <v>49319000</v>
      </c>
      <c r="N205" s="4">
        <v>98.638000000000005</v>
      </c>
      <c r="O205" s="10">
        <v>8.4000000000000005E-2</v>
      </c>
      <c r="P205" s="29" t="s">
        <v>22</v>
      </c>
      <c r="R205" s="30"/>
    </row>
    <row r="206" spans="1:18" s="16" customFormat="1">
      <c r="A206" s="4">
        <f>+A205+1</f>
        <v>201</v>
      </c>
      <c r="B206" s="14" t="s">
        <v>183</v>
      </c>
      <c r="C206" s="14" t="s">
        <v>184</v>
      </c>
      <c r="D206" s="4" t="s">
        <v>19</v>
      </c>
      <c r="E206" s="4" t="s">
        <v>94</v>
      </c>
      <c r="F206" s="6">
        <v>42489</v>
      </c>
      <c r="G206" s="4">
        <f>F206-K206</f>
        <v>63</v>
      </c>
      <c r="H206" s="4" t="s">
        <v>27</v>
      </c>
      <c r="I206" s="7">
        <v>42426</v>
      </c>
      <c r="J206" s="7">
        <v>42426</v>
      </c>
      <c r="K206" s="7">
        <v>42426</v>
      </c>
      <c r="L206" s="8">
        <v>500</v>
      </c>
      <c r="M206" s="9">
        <v>49298950</v>
      </c>
      <c r="N206" s="4">
        <v>98.594300000000004</v>
      </c>
      <c r="O206" s="10">
        <v>8.2600000000000007E-2</v>
      </c>
      <c r="P206" s="29" t="s">
        <v>22</v>
      </c>
      <c r="R206" s="30"/>
    </row>
    <row r="207" spans="1:18" s="16" customFormat="1">
      <c r="A207" s="4">
        <f>+A206+1</f>
        <v>202</v>
      </c>
      <c r="B207" s="14" t="s">
        <v>50</v>
      </c>
      <c r="C207" s="14" t="s">
        <v>51</v>
      </c>
      <c r="D207" s="4" t="s">
        <v>19</v>
      </c>
      <c r="E207" s="4" t="s">
        <v>98</v>
      </c>
      <c r="F207" s="6">
        <v>47561</v>
      </c>
      <c r="G207" s="4">
        <f>F207-K207</f>
        <v>5130</v>
      </c>
      <c r="H207" s="4" t="s">
        <v>21</v>
      </c>
      <c r="I207" s="7">
        <v>42430</v>
      </c>
      <c r="J207" s="7">
        <v>42430</v>
      </c>
      <c r="K207" s="7">
        <v>42431</v>
      </c>
      <c r="L207" s="8">
        <v>500000</v>
      </c>
      <c r="M207" s="9">
        <v>51183944.439999998</v>
      </c>
      <c r="N207" s="4">
        <v>98.8</v>
      </c>
      <c r="O207" s="32">
        <v>8.0231999999999998E-2</v>
      </c>
      <c r="P207" s="29" t="s">
        <v>22</v>
      </c>
      <c r="R207" s="30"/>
    </row>
    <row r="208" spans="1:18" s="16" customFormat="1">
      <c r="A208" s="4">
        <f>+A207+1</f>
        <v>203</v>
      </c>
      <c r="B208" s="14" t="s">
        <v>134</v>
      </c>
      <c r="C208" s="14" t="s">
        <v>135</v>
      </c>
      <c r="D208" s="4" t="s">
        <v>19</v>
      </c>
      <c r="E208" s="4" t="s">
        <v>98</v>
      </c>
      <c r="F208" s="6">
        <v>47197</v>
      </c>
      <c r="G208" s="4">
        <f>F208-K208</f>
        <v>4766</v>
      </c>
      <c r="H208" s="4" t="s">
        <v>21</v>
      </c>
      <c r="I208" s="7">
        <v>42430</v>
      </c>
      <c r="J208" s="7">
        <v>42430</v>
      </c>
      <c r="K208" s="7">
        <v>42431</v>
      </c>
      <c r="L208" s="8">
        <v>500000</v>
      </c>
      <c r="M208" s="9">
        <v>49767041.670000002</v>
      </c>
      <c r="N208" s="4">
        <v>96.73</v>
      </c>
      <c r="O208" s="32">
        <v>7.9977000000000006E-2</v>
      </c>
      <c r="P208" s="29" t="s">
        <v>22</v>
      </c>
      <c r="R208" s="30"/>
    </row>
    <row r="209" spans="1:18" s="16" customFormat="1">
      <c r="A209" s="4">
        <f>+A208+1</f>
        <v>204</v>
      </c>
      <c r="B209" s="14" t="s">
        <v>185</v>
      </c>
      <c r="C209" s="14" t="s">
        <v>186</v>
      </c>
      <c r="D209" s="4" t="s">
        <v>19</v>
      </c>
      <c r="E209" s="4" t="s">
        <v>94</v>
      </c>
      <c r="F209" s="6">
        <v>42521</v>
      </c>
      <c r="G209" s="4">
        <f>F209-K209</f>
        <v>90</v>
      </c>
      <c r="H209" s="4" t="s">
        <v>21</v>
      </c>
      <c r="I209" s="7">
        <v>42430</v>
      </c>
      <c r="J209" s="7">
        <v>42430</v>
      </c>
      <c r="K209" s="7">
        <v>42431</v>
      </c>
      <c r="L209" s="8">
        <v>500</v>
      </c>
      <c r="M209" s="9">
        <v>48978300</v>
      </c>
      <c r="N209" s="4">
        <v>97.956599999999995</v>
      </c>
      <c r="O209" s="32">
        <v>8.4600000000000009E-2</v>
      </c>
      <c r="P209" s="29" t="s">
        <v>22</v>
      </c>
      <c r="R209" s="30"/>
    </row>
    <row r="210" spans="1:18" s="16" customFormat="1">
      <c r="A210" s="4">
        <f>+A209+1</f>
        <v>205</v>
      </c>
      <c r="B210" s="14" t="s">
        <v>187</v>
      </c>
      <c r="C210" s="14" t="s">
        <v>165</v>
      </c>
      <c r="D210" s="4" t="s">
        <v>19</v>
      </c>
      <c r="E210" s="4" t="s">
        <v>98</v>
      </c>
      <c r="F210" s="6">
        <v>46033</v>
      </c>
      <c r="G210" s="4">
        <f>F210-K210</f>
        <v>3602</v>
      </c>
      <c r="H210" s="4" t="s">
        <v>21</v>
      </c>
      <c r="I210" s="7">
        <v>42430</v>
      </c>
      <c r="J210" s="7">
        <v>42430</v>
      </c>
      <c r="K210" s="7">
        <v>42431</v>
      </c>
      <c r="L210" s="8">
        <v>100000</v>
      </c>
      <c r="M210" s="9">
        <v>10077125</v>
      </c>
      <c r="N210" s="4">
        <v>99.7</v>
      </c>
      <c r="O210" s="32">
        <v>7.631700000000001E-2</v>
      </c>
      <c r="P210" s="29" t="s">
        <v>22</v>
      </c>
      <c r="R210" s="30"/>
    </row>
    <row r="211" spans="1:18" s="16" customFormat="1">
      <c r="A211" s="4">
        <f>+A210+1</f>
        <v>206</v>
      </c>
      <c r="B211" s="14" t="s">
        <v>188</v>
      </c>
      <c r="C211" s="14" t="s">
        <v>189</v>
      </c>
      <c r="D211" s="4" t="s">
        <v>19</v>
      </c>
      <c r="E211" s="4" t="s">
        <v>94</v>
      </c>
      <c r="F211" s="6">
        <v>42489</v>
      </c>
      <c r="G211" s="4">
        <f>F211-K211</f>
        <v>57</v>
      </c>
      <c r="H211" s="4" t="s">
        <v>27</v>
      </c>
      <c r="I211" s="7">
        <v>42432</v>
      </c>
      <c r="J211" s="7">
        <v>42432</v>
      </c>
      <c r="K211" s="7">
        <v>42432</v>
      </c>
      <c r="L211" s="8">
        <v>500</v>
      </c>
      <c r="M211" s="9">
        <v>49361750</v>
      </c>
      <c r="N211" s="4">
        <v>98.723500000000001</v>
      </c>
      <c r="O211" s="32">
        <v>8.2799999999999999E-2</v>
      </c>
      <c r="P211" s="29" t="s">
        <v>22</v>
      </c>
      <c r="R211" s="30"/>
    </row>
    <row r="212" spans="1:18" s="16" customFormat="1">
      <c r="A212" s="4">
        <f>+A211+1</f>
        <v>207</v>
      </c>
      <c r="B212" s="14" t="s">
        <v>190</v>
      </c>
      <c r="C212" s="14" t="s">
        <v>191</v>
      </c>
      <c r="D212" s="4" t="s">
        <v>19</v>
      </c>
      <c r="E212" s="4" t="s">
        <v>94</v>
      </c>
      <c r="F212" s="6">
        <v>42517</v>
      </c>
      <c r="G212" s="4">
        <f>F212-K212</f>
        <v>80</v>
      </c>
      <c r="H212" s="4" t="s">
        <v>148</v>
      </c>
      <c r="I212" s="7">
        <v>42432</v>
      </c>
      <c r="J212" s="7">
        <v>42432</v>
      </c>
      <c r="K212" s="7">
        <v>42437</v>
      </c>
      <c r="L212" s="8">
        <v>100</v>
      </c>
      <c r="M212" s="9">
        <v>49117250</v>
      </c>
      <c r="N212" s="4">
        <v>98.234499999999997</v>
      </c>
      <c r="O212" s="32">
        <v>8.199999999999999E-2</v>
      </c>
      <c r="P212" s="29" t="s">
        <v>22</v>
      </c>
      <c r="R212" s="30"/>
    </row>
    <row r="213" spans="1:18" s="16" customFormat="1">
      <c r="A213" s="4">
        <f>+A212+1</f>
        <v>208</v>
      </c>
      <c r="B213" s="14" t="s">
        <v>192</v>
      </c>
      <c r="C213" s="14" t="s">
        <v>160</v>
      </c>
      <c r="D213" s="4" t="s">
        <v>19</v>
      </c>
      <c r="E213" s="4" t="s">
        <v>98</v>
      </c>
      <c r="F213" s="6">
        <v>45255</v>
      </c>
      <c r="G213" s="4">
        <f>F213-K213</f>
        <v>2822</v>
      </c>
      <c r="H213" s="4" t="s">
        <v>21</v>
      </c>
      <c r="I213" s="7">
        <v>42432</v>
      </c>
      <c r="J213" s="7">
        <v>42432</v>
      </c>
      <c r="K213" s="7">
        <v>42433</v>
      </c>
      <c r="L213" s="8">
        <v>500000</v>
      </c>
      <c r="M213" s="9">
        <v>53464125</v>
      </c>
      <c r="N213" s="4">
        <v>104.5</v>
      </c>
      <c r="O213" s="32">
        <v>8.0330999999999986E-2</v>
      </c>
      <c r="P213" s="29" t="s">
        <v>22</v>
      </c>
      <c r="R213" s="30"/>
    </row>
    <row r="214" spans="1:18" s="16" customFormat="1">
      <c r="A214" s="4">
        <f>+A213+1</f>
        <v>209</v>
      </c>
      <c r="B214" s="14" t="s">
        <v>134</v>
      </c>
      <c r="C214" s="14" t="s">
        <v>135</v>
      </c>
      <c r="D214" s="4" t="s">
        <v>19</v>
      </c>
      <c r="E214" s="4" t="s">
        <v>98</v>
      </c>
      <c r="F214" s="6">
        <v>47197</v>
      </c>
      <c r="G214" s="4">
        <f>F214-K214</f>
        <v>4764</v>
      </c>
      <c r="H214" s="4" t="s">
        <v>21</v>
      </c>
      <c r="I214" s="7">
        <v>42432</v>
      </c>
      <c r="J214" s="7">
        <v>42432</v>
      </c>
      <c r="K214" s="7">
        <v>42433</v>
      </c>
      <c r="L214" s="8">
        <v>500000</v>
      </c>
      <c r="M214" s="9">
        <v>49713125</v>
      </c>
      <c r="N214" s="4">
        <v>96.58</v>
      </c>
      <c r="O214" s="32">
        <v>8.0169999999999991E-2</v>
      </c>
      <c r="P214" s="29" t="s">
        <v>22</v>
      </c>
      <c r="R214" s="30"/>
    </row>
    <row r="215" spans="1:18" s="16" customFormat="1">
      <c r="A215" s="4">
        <f>+A214+1</f>
        <v>210</v>
      </c>
      <c r="B215" s="14" t="s">
        <v>122</v>
      </c>
      <c r="C215" s="14" t="s">
        <v>91</v>
      </c>
      <c r="D215" s="4" t="s">
        <v>19</v>
      </c>
      <c r="E215" s="4" t="s">
        <v>98</v>
      </c>
      <c r="F215" s="6">
        <v>45275</v>
      </c>
      <c r="G215" s="4">
        <f>F215-K215</f>
        <v>2842</v>
      </c>
      <c r="H215" s="4" t="s">
        <v>21</v>
      </c>
      <c r="I215" s="7">
        <v>42432</v>
      </c>
      <c r="J215" s="7">
        <v>42432</v>
      </c>
      <c r="K215" s="7">
        <v>42433</v>
      </c>
      <c r="L215" s="8">
        <v>500000</v>
      </c>
      <c r="M215" s="9">
        <v>50430166.670000002</v>
      </c>
      <c r="N215" s="4">
        <v>99.174999999999997</v>
      </c>
      <c r="O215" s="32">
        <v>7.8203999999999996E-2</v>
      </c>
      <c r="P215" s="29" t="s">
        <v>22</v>
      </c>
      <c r="R215" s="30"/>
    </row>
    <row r="216" spans="1:18" s="16" customFormat="1">
      <c r="A216" s="4">
        <f>+A215+1</f>
        <v>211</v>
      </c>
      <c r="B216" s="14" t="s">
        <v>168</v>
      </c>
      <c r="C216" s="14" t="s">
        <v>64</v>
      </c>
      <c r="D216" s="4" t="s">
        <v>19</v>
      </c>
      <c r="E216" s="4" t="s">
        <v>98</v>
      </c>
      <c r="F216" s="6">
        <v>43991</v>
      </c>
      <c r="G216" s="4">
        <f>F216-K216</f>
        <v>1558</v>
      </c>
      <c r="H216" s="4" t="s">
        <v>21</v>
      </c>
      <c r="I216" s="7">
        <v>42432</v>
      </c>
      <c r="J216" s="7">
        <v>42432</v>
      </c>
      <c r="K216" s="7">
        <v>42433</v>
      </c>
      <c r="L216" s="8">
        <v>500000</v>
      </c>
      <c r="M216" s="9">
        <v>52068819.439999998</v>
      </c>
      <c r="N216" s="4">
        <v>102.185</v>
      </c>
      <c r="O216" s="32">
        <v>7.6543E-2</v>
      </c>
      <c r="P216" s="29" t="s">
        <v>22</v>
      </c>
      <c r="R216" s="30"/>
    </row>
    <row r="217" spans="1:18" s="16" customFormat="1">
      <c r="A217" s="4">
        <f>+A216+1</f>
        <v>212</v>
      </c>
      <c r="B217" s="14" t="s">
        <v>193</v>
      </c>
      <c r="C217" s="14" t="s">
        <v>194</v>
      </c>
      <c r="D217" s="4" t="s">
        <v>19</v>
      </c>
      <c r="E217" s="4" t="s">
        <v>98</v>
      </c>
      <c r="F217" s="6">
        <v>45465</v>
      </c>
      <c r="G217" s="4">
        <f>F217-K217</f>
        <v>3028</v>
      </c>
      <c r="H217" s="4" t="s">
        <v>21</v>
      </c>
      <c r="I217" s="7">
        <v>42433</v>
      </c>
      <c r="J217" s="7">
        <v>42433</v>
      </c>
      <c r="K217" s="7">
        <v>42437</v>
      </c>
      <c r="L217" s="8">
        <v>500000</v>
      </c>
      <c r="M217" s="9">
        <v>48890833.329999998</v>
      </c>
      <c r="N217" s="4">
        <v>96.23</v>
      </c>
      <c r="O217" s="32">
        <v>7.9773999999999998E-2</v>
      </c>
      <c r="P217" s="29" t="s">
        <v>22</v>
      </c>
      <c r="R217" s="30"/>
    </row>
    <row r="218" spans="1:18" s="16" customFormat="1">
      <c r="A218" s="4">
        <f>+A217+1</f>
        <v>213</v>
      </c>
      <c r="B218" s="14" t="s">
        <v>193</v>
      </c>
      <c r="C218" s="14" t="s">
        <v>194</v>
      </c>
      <c r="D218" s="4" t="s">
        <v>19</v>
      </c>
      <c r="E218" s="4" t="s">
        <v>98</v>
      </c>
      <c r="F218" s="6">
        <v>45465</v>
      </c>
      <c r="G218" s="4">
        <f>F218-K218</f>
        <v>3028</v>
      </c>
      <c r="H218" s="4" t="s">
        <v>21</v>
      </c>
      <c r="I218" s="7">
        <v>42433</v>
      </c>
      <c r="J218" s="7">
        <v>42433</v>
      </c>
      <c r="K218" s="7">
        <v>42437</v>
      </c>
      <c r="L218" s="8">
        <v>500000</v>
      </c>
      <c r="M218" s="9">
        <v>48860833.329999998</v>
      </c>
      <c r="N218" s="4">
        <v>96.17</v>
      </c>
      <c r="O218" s="32">
        <v>7.9877000000000004E-2</v>
      </c>
      <c r="P218" s="29" t="s">
        <v>22</v>
      </c>
      <c r="R218" s="30"/>
    </row>
    <row r="219" spans="1:18" s="16" customFormat="1">
      <c r="A219" s="4">
        <f>+A218+1</f>
        <v>214</v>
      </c>
      <c r="B219" s="14" t="s">
        <v>195</v>
      </c>
      <c r="C219" s="14" t="s">
        <v>196</v>
      </c>
      <c r="D219" s="4" t="s">
        <v>19</v>
      </c>
      <c r="E219" s="4" t="s">
        <v>94</v>
      </c>
      <c r="F219" s="6">
        <v>42489</v>
      </c>
      <c r="G219" s="4">
        <f>F219-K219</f>
        <v>52</v>
      </c>
      <c r="H219" s="4" t="s">
        <v>21</v>
      </c>
      <c r="I219" s="7">
        <v>42433</v>
      </c>
      <c r="J219" s="7">
        <v>42433</v>
      </c>
      <c r="K219" s="7">
        <v>42437</v>
      </c>
      <c r="L219" s="8">
        <v>100</v>
      </c>
      <c r="M219" s="9">
        <v>49419150</v>
      </c>
      <c r="N219" s="4">
        <v>98.838300000000004</v>
      </c>
      <c r="O219" s="32">
        <v>8.2500000000000004E-2</v>
      </c>
      <c r="P219" s="29" t="s">
        <v>22</v>
      </c>
      <c r="R219" s="30"/>
    </row>
    <row r="220" spans="1:18" s="16" customFormat="1">
      <c r="A220" s="4">
        <f>+A219+1</f>
        <v>215</v>
      </c>
      <c r="B220" s="14" t="s">
        <v>197</v>
      </c>
      <c r="C220" s="14" t="s">
        <v>198</v>
      </c>
      <c r="D220" s="4" t="s">
        <v>19</v>
      </c>
      <c r="E220" s="4" t="s">
        <v>94</v>
      </c>
      <c r="F220" s="6">
        <v>42493</v>
      </c>
      <c r="G220" s="4">
        <f>F220-K220</f>
        <v>56</v>
      </c>
      <c r="H220" s="4" t="s">
        <v>27</v>
      </c>
      <c r="I220" s="7">
        <v>42437</v>
      </c>
      <c r="J220" s="7">
        <v>42437</v>
      </c>
      <c r="K220" s="7">
        <v>42437</v>
      </c>
      <c r="L220" s="8">
        <v>500</v>
      </c>
      <c r="M220" s="9">
        <v>49383250</v>
      </c>
      <c r="N220" s="4">
        <v>98.766499999999994</v>
      </c>
      <c r="O220" s="32">
        <v>8.14E-2</v>
      </c>
      <c r="P220" s="29" t="s">
        <v>22</v>
      </c>
      <c r="R220" s="30"/>
    </row>
    <row r="221" spans="1:18" s="16" customFormat="1">
      <c r="A221" s="4">
        <f>+A220+1</f>
        <v>216</v>
      </c>
      <c r="B221" s="14" t="s">
        <v>199</v>
      </c>
      <c r="C221" s="14" t="s">
        <v>200</v>
      </c>
      <c r="D221" s="4" t="s">
        <v>19</v>
      </c>
      <c r="E221" s="4" t="s">
        <v>94</v>
      </c>
      <c r="F221" s="6">
        <v>42496</v>
      </c>
      <c r="G221" s="4">
        <f>F221-K221</f>
        <v>59</v>
      </c>
      <c r="H221" s="4" t="s">
        <v>27</v>
      </c>
      <c r="I221" s="7">
        <v>42437</v>
      </c>
      <c r="J221" s="7">
        <v>42437</v>
      </c>
      <c r="K221" s="7">
        <v>42437</v>
      </c>
      <c r="L221" s="8">
        <v>500</v>
      </c>
      <c r="M221" s="9">
        <v>49358900</v>
      </c>
      <c r="N221" s="4">
        <v>98.717799999999997</v>
      </c>
      <c r="O221" s="32">
        <v>8.0350000000000005E-2</v>
      </c>
      <c r="P221" s="29" t="s">
        <v>22</v>
      </c>
      <c r="R221" s="30"/>
    </row>
    <row r="222" spans="1:18" s="16" customFormat="1">
      <c r="A222" s="4">
        <f>+A221+1</f>
        <v>217</v>
      </c>
      <c r="B222" s="14" t="s">
        <v>122</v>
      </c>
      <c r="C222" s="14" t="s">
        <v>91</v>
      </c>
      <c r="D222" s="4" t="s">
        <v>19</v>
      </c>
      <c r="E222" s="4" t="s">
        <v>98</v>
      </c>
      <c r="F222" s="6">
        <v>45275</v>
      </c>
      <c r="G222" s="4">
        <f>F222-K222</f>
        <v>2837</v>
      </c>
      <c r="H222" s="4" t="s">
        <v>21</v>
      </c>
      <c r="I222" s="7">
        <v>42437</v>
      </c>
      <c r="J222" s="7">
        <v>42437</v>
      </c>
      <c r="K222" s="7">
        <v>42438</v>
      </c>
      <c r="L222" s="8">
        <v>500000</v>
      </c>
      <c r="M222" s="9">
        <v>50381000</v>
      </c>
      <c r="N222" s="4">
        <v>98.97</v>
      </c>
      <c r="O222" s="32">
        <v>7.8564999999999996E-2</v>
      </c>
      <c r="P222" s="29" t="s">
        <v>22</v>
      </c>
      <c r="R222" s="30"/>
    </row>
    <row r="223" spans="1:18" s="16" customFormat="1">
      <c r="A223" s="4">
        <f>+A222+1</f>
        <v>218</v>
      </c>
      <c r="B223" s="14" t="s">
        <v>168</v>
      </c>
      <c r="C223" s="14" t="s">
        <v>64</v>
      </c>
      <c r="D223" s="4" t="s">
        <v>19</v>
      </c>
      <c r="E223" s="4" t="s">
        <v>98</v>
      </c>
      <c r="F223" s="6">
        <v>43991</v>
      </c>
      <c r="G223" s="4">
        <f>F223-K223</f>
        <v>1553</v>
      </c>
      <c r="H223" s="4" t="s">
        <v>21</v>
      </c>
      <c r="I223" s="7">
        <v>42437</v>
      </c>
      <c r="J223" s="7">
        <v>42437</v>
      </c>
      <c r="K223" s="7">
        <v>42438</v>
      </c>
      <c r="L223" s="8">
        <v>500000</v>
      </c>
      <c r="M223" s="9">
        <v>52078750</v>
      </c>
      <c r="N223" s="4">
        <v>102.09</v>
      </c>
      <c r="O223" s="32">
        <v>7.6788999999999996E-2</v>
      </c>
      <c r="P223" s="29" t="s">
        <v>22</v>
      </c>
      <c r="R223" s="30"/>
    </row>
    <row r="224" spans="1:18" s="16" customFormat="1">
      <c r="A224" s="4">
        <f>+A223+1</f>
        <v>219</v>
      </c>
      <c r="B224" s="14" t="s">
        <v>201</v>
      </c>
      <c r="C224" s="14" t="s">
        <v>202</v>
      </c>
      <c r="D224" s="4" t="s">
        <v>19</v>
      </c>
      <c r="E224" s="4" t="s">
        <v>94</v>
      </c>
      <c r="F224" s="6">
        <v>42496</v>
      </c>
      <c r="G224" s="4">
        <f>F224-K224</f>
        <v>58</v>
      </c>
      <c r="H224" s="4" t="s">
        <v>21</v>
      </c>
      <c r="I224" s="7">
        <v>42437</v>
      </c>
      <c r="J224" s="7">
        <v>42437</v>
      </c>
      <c r="K224" s="7">
        <v>42438</v>
      </c>
      <c r="L224" s="8">
        <v>500</v>
      </c>
      <c r="M224" s="9">
        <v>49349150</v>
      </c>
      <c r="N224" s="4">
        <v>98.698300000000003</v>
      </c>
      <c r="O224" s="32">
        <v>8.3000000000000004E-2</v>
      </c>
      <c r="P224" s="29" t="s">
        <v>22</v>
      </c>
      <c r="R224" s="30"/>
    </row>
    <row r="225" spans="1:18" s="16" customFormat="1">
      <c r="A225" s="4">
        <f>+A224+1</f>
        <v>220</v>
      </c>
      <c r="B225" s="14" t="s">
        <v>203</v>
      </c>
      <c r="C225" s="14" t="s">
        <v>204</v>
      </c>
      <c r="D225" s="4" t="s">
        <v>19</v>
      </c>
      <c r="E225" s="4" t="s">
        <v>94</v>
      </c>
      <c r="F225" s="6">
        <v>42530</v>
      </c>
      <c r="G225" s="4">
        <f>F225-K225</f>
        <v>91</v>
      </c>
      <c r="H225" s="4" t="s">
        <v>21</v>
      </c>
      <c r="I225" s="7">
        <v>42438</v>
      </c>
      <c r="J225" s="7">
        <v>42438</v>
      </c>
      <c r="K225" s="7">
        <v>42439</v>
      </c>
      <c r="L225" s="8">
        <v>50000</v>
      </c>
      <c r="M225" s="9">
        <v>4911500</v>
      </c>
      <c r="N225" s="4">
        <v>98.23</v>
      </c>
      <c r="O225" s="32">
        <v>7.2274000000000005E-2</v>
      </c>
      <c r="P225" s="29" t="s">
        <v>22</v>
      </c>
      <c r="R225" s="30"/>
    </row>
    <row r="226" spans="1:18" s="16" customFormat="1">
      <c r="A226" s="4">
        <f>+A225+1</f>
        <v>221</v>
      </c>
      <c r="B226" s="14" t="s">
        <v>192</v>
      </c>
      <c r="C226" s="14" t="s">
        <v>160</v>
      </c>
      <c r="D226" s="4" t="s">
        <v>19</v>
      </c>
      <c r="E226" s="4" t="s">
        <v>98</v>
      </c>
      <c r="F226" s="6">
        <v>45255</v>
      </c>
      <c r="G226" s="4">
        <f>F226-K226</f>
        <v>2815</v>
      </c>
      <c r="H226" s="4" t="s">
        <v>21</v>
      </c>
      <c r="I226" s="7">
        <v>42439</v>
      </c>
      <c r="J226" s="7">
        <v>42439</v>
      </c>
      <c r="K226" s="7">
        <v>42440</v>
      </c>
      <c r="L226" s="8">
        <v>500000</v>
      </c>
      <c r="M226" s="9">
        <v>53489972.219999999</v>
      </c>
      <c r="N226" s="4">
        <v>104.38</v>
      </c>
      <c r="O226" s="32">
        <v>8.0523999999999998E-2</v>
      </c>
      <c r="P226" s="29" t="s">
        <v>22</v>
      </c>
      <c r="R226" s="30"/>
    </row>
    <row r="227" spans="1:18" s="16" customFormat="1">
      <c r="A227" s="4">
        <f>+A226+1</f>
        <v>222</v>
      </c>
      <c r="B227" s="14" t="s">
        <v>168</v>
      </c>
      <c r="C227" s="14" t="s">
        <v>64</v>
      </c>
      <c r="D227" s="4" t="s">
        <v>19</v>
      </c>
      <c r="E227" s="4" t="s">
        <v>98</v>
      </c>
      <c r="F227" s="6">
        <v>43991</v>
      </c>
      <c r="G227" s="4">
        <f>F227-K227</f>
        <v>1551</v>
      </c>
      <c r="H227" s="4" t="s">
        <v>21</v>
      </c>
      <c r="I227" s="7">
        <v>42439</v>
      </c>
      <c r="J227" s="7">
        <v>42439</v>
      </c>
      <c r="K227" s="7">
        <v>42440</v>
      </c>
      <c r="L227" s="8">
        <v>500000</v>
      </c>
      <c r="M227" s="9">
        <v>52084222.219999999</v>
      </c>
      <c r="N227" s="4">
        <v>102.05500000000001</v>
      </c>
      <c r="O227" s="32">
        <v>7.6879000000000003E-2</v>
      </c>
      <c r="P227" s="29" t="s">
        <v>22</v>
      </c>
      <c r="R227" s="30"/>
    </row>
    <row r="228" spans="1:18" s="13" customFormat="1">
      <c r="A228" s="33">
        <f>+A227+1</f>
        <v>223</v>
      </c>
      <c r="B228" s="12" t="s">
        <v>199</v>
      </c>
      <c r="C228" s="12" t="s">
        <v>200</v>
      </c>
      <c r="D228" s="33" t="s">
        <v>19</v>
      </c>
      <c r="E228" s="33" t="s">
        <v>94</v>
      </c>
      <c r="F228" s="34">
        <v>42496</v>
      </c>
      <c r="G228" s="33">
        <f>F228-K228</f>
        <v>50</v>
      </c>
      <c r="H228" s="33" t="s">
        <v>21</v>
      </c>
      <c r="I228" s="35">
        <v>42445</v>
      </c>
      <c r="J228" s="35">
        <v>42445</v>
      </c>
      <c r="K228" s="35">
        <v>42446</v>
      </c>
      <c r="L228" s="36">
        <v>500</v>
      </c>
      <c r="M228" s="37">
        <v>49446450</v>
      </c>
      <c r="N228" s="33">
        <v>98.895899999999997</v>
      </c>
      <c r="O228" s="32">
        <v>8.1500000000000003E-2</v>
      </c>
      <c r="P228" s="38" t="s">
        <v>22</v>
      </c>
      <c r="R228" s="39"/>
    </row>
    <row r="229" spans="1:18" s="13" customFormat="1">
      <c r="A229" s="33">
        <f>+A228+1</f>
        <v>224</v>
      </c>
      <c r="B229" s="12" t="s">
        <v>205</v>
      </c>
      <c r="C229" s="12" t="s">
        <v>104</v>
      </c>
      <c r="D229" s="33" t="s">
        <v>19</v>
      </c>
      <c r="E229" s="33" t="s">
        <v>98</v>
      </c>
      <c r="F229" s="34">
        <v>48893</v>
      </c>
      <c r="G229" s="33">
        <f>F229-K229</f>
        <v>6446</v>
      </c>
      <c r="H229" s="33" t="s">
        <v>21</v>
      </c>
      <c r="I229" s="35">
        <v>42446</v>
      </c>
      <c r="J229" s="35">
        <v>42446</v>
      </c>
      <c r="K229" s="35">
        <v>42447</v>
      </c>
      <c r="L229" s="36">
        <v>8900</v>
      </c>
      <c r="M229" s="37">
        <v>929425.02</v>
      </c>
      <c r="N229" s="33">
        <v>101.5</v>
      </c>
      <c r="O229" s="32">
        <v>8.0771999999999997E-2</v>
      </c>
      <c r="P229" s="38" t="s">
        <v>22</v>
      </c>
      <c r="R229" s="39"/>
    </row>
    <row r="230" spans="1:18" s="13" customFormat="1">
      <c r="A230" s="33">
        <f>+A229+1</f>
        <v>225</v>
      </c>
      <c r="B230" s="12" t="s">
        <v>206</v>
      </c>
      <c r="C230" s="12" t="s">
        <v>207</v>
      </c>
      <c r="D230" s="33" t="s">
        <v>19</v>
      </c>
      <c r="E230" s="33" t="s">
        <v>94</v>
      </c>
      <c r="F230" s="34">
        <v>42523</v>
      </c>
      <c r="G230" s="33">
        <f>F230-K230</f>
        <v>77</v>
      </c>
      <c r="H230" s="33" t="s">
        <v>27</v>
      </c>
      <c r="I230" s="35">
        <v>42446</v>
      </c>
      <c r="J230" s="35">
        <v>42446</v>
      </c>
      <c r="K230" s="35">
        <v>42446</v>
      </c>
      <c r="L230" s="36">
        <v>500</v>
      </c>
      <c r="M230" s="37">
        <v>49181650</v>
      </c>
      <c r="N230" s="33">
        <v>98.363299999999995</v>
      </c>
      <c r="O230" s="32">
        <v>7.8875000000000001E-2</v>
      </c>
      <c r="P230" s="38" t="s">
        <v>22</v>
      </c>
      <c r="R230" s="39"/>
    </row>
    <row r="231" spans="1:18" s="13" customFormat="1">
      <c r="A231" s="33">
        <f>+A230+1</f>
        <v>226</v>
      </c>
      <c r="B231" s="12" t="s">
        <v>187</v>
      </c>
      <c r="C231" s="12" t="s">
        <v>165</v>
      </c>
      <c r="D231" s="33" t="s">
        <v>19</v>
      </c>
      <c r="E231" s="33" t="s">
        <v>98</v>
      </c>
      <c r="F231" s="34">
        <v>46033</v>
      </c>
      <c r="G231" s="33">
        <f>F231-K231</f>
        <v>3586</v>
      </c>
      <c r="H231" s="33" t="s">
        <v>21</v>
      </c>
      <c r="I231" s="35">
        <v>42446</v>
      </c>
      <c r="J231" s="35">
        <v>42446</v>
      </c>
      <c r="K231" s="35">
        <v>42447</v>
      </c>
      <c r="L231" s="36">
        <v>400000</v>
      </c>
      <c r="M231" s="37">
        <v>40669033.329999998</v>
      </c>
      <c r="N231" s="33">
        <v>100.26</v>
      </c>
      <c r="O231" s="32">
        <v>7.5495999999999994E-2</v>
      </c>
      <c r="P231" s="38" t="s">
        <v>22</v>
      </c>
      <c r="R231" s="39"/>
    </row>
    <row r="232" spans="1:18" s="16" customFormat="1">
      <c r="A232" s="4">
        <v>227</v>
      </c>
      <c r="B232" s="14" t="s">
        <v>208</v>
      </c>
      <c r="C232" s="14" t="s">
        <v>209</v>
      </c>
      <c r="D232" s="4" t="s">
        <v>19</v>
      </c>
      <c r="E232" s="4" t="s">
        <v>94</v>
      </c>
      <c r="F232" s="6">
        <v>42507</v>
      </c>
      <c r="G232" s="4">
        <f>F232-K232</f>
        <v>60</v>
      </c>
      <c r="H232" s="4" t="s">
        <v>27</v>
      </c>
      <c r="I232" s="7">
        <v>42447</v>
      </c>
      <c r="J232" s="7">
        <v>42447</v>
      </c>
      <c r="K232" s="7">
        <v>42447</v>
      </c>
      <c r="L232" s="8">
        <v>500</v>
      </c>
      <c r="M232" s="9">
        <v>49341000</v>
      </c>
      <c r="N232" s="4">
        <v>98.682000000000002</v>
      </c>
      <c r="O232" s="32">
        <v>8.1250000000000003E-2</v>
      </c>
      <c r="P232" s="29" t="s">
        <v>22</v>
      </c>
      <c r="R232" s="30"/>
    </row>
    <row r="233" spans="1:18" s="16" customFormat="1">
      <c r="A233" s="4">
        <f>+A232+1</f>
        <v>228</v>
      </c>
      <c r="B233" s="14" t="s">
        <v>210</v>
      </c>
      <c r="C233" s="14" t="s">
        <v>211</v>
      </c>
      <c r="D233" s="4" t="s">
        <v>19</v>
      </c>
      <c r="E233" s="4" t="s">
        <v>94</v>
      </c>
      <c r="F233" s="6">
        <v>42522</v>
      </c>
      <c r="G233" s="4">
        <f>F233-K233</f>
        <v>71</v>
      </c>
      <c r="H233" s="4" t="s">
        <v>148</v>
      </c>
      <c r="I233" s="7">
        <v>42447</v>
      </c>
      <c r="J233" s="7">
        <v>42447</v>
      </c>
      <c r="K233" s="7">
        <v>42451</v>
      </c>
      <c r="L233" s="8">
        <v>100</v>
      </c>
      <c r="M233" s="9">
        <v>49219700</v>
      </c>
      <c r="N233" s="4">
        <v>98.439400000000006</v>
      </c>
      <c r="O233" s="32">
        <v>8.1500000000000003E-2</v>
      </c>
      <c r="P233" s="29" t="s">
        <v>22</v>
      </c>
      <c r="R233" s="30"/>
    </row>
    <row r="234" spans="1:18" s="16" customFormat="1">
      <c r="A234" s="4">
        <f>+A233+1</f>
        <v>229</v>
      </c>
      <c r="B234" s="14" t="s">
        <v>212</v>
      </c>
      <c r="C234" s="14" t="s">
        <v>186</v>
      </c>
      <c r="D234" s="4" t="s">
        <v>19</v>
      </c>
      <c r="E234" s="4" t="s">
        <v>94</v>
      </c>
      <c r="F234" s="6">
        <v>42521</v>
      </c>
      <c r="G234" s="4">
        <f>F234-K234</f>
        <v>64</v>
      </c>
      <c r="H234" s="4" t="s">
        <v>21</v>
      </c>
      <c r="I234" s="7">
        <v>42452</v>
      </c>
      <c r="J234" s="7">
        <v>42452</v>
      </c>
      <c r="K234" s="7">
        <f>+J234+5</f>
        <v>42457</v>
      </c>
      <c r="L234" s="8">
        <v>500</v>
      </c>
      <c r="M234" s="9">
        <v>49285550</v>
      </c>
      <c r="N234" s="4">
        <v>98.574100000000001</v>
      </c>
      <c r="O234" s="32">
        <v>8.2500000000000004E-2</v>
      </c>
      <c r="P234" s="29" t="s">
        <v>22</v>
      </c>
      <c r="R234" s="30"/>
    </row>
    <row r="235" spans="1:18" s="16" customFormat="1">
      <c r="A235" s="4">
        <f>+A234+1</f>
        <v>230</v>
      </c>
      <c r="B235" s="40" t="s">
        <v>213</v>
      </c>
      <c r="C235" s="14" t="s">
        <v>214</v>
      </c>
      <c r="D235" s="4" t="s">
        <v>19</v>
      </c>
      <c r="E235" s="4" t="s">
        <v>98</v>
      </c>
      <c r="F235" s="6">
        <v>43832</v>
      </c>
      <c r="G235" s="4">
        <v>1374</v>
      </c>
      <c r="H235" s="4" t="s">
        <v>21</v>
      </c>
      <c r="I235" s="7">
        <v>42457</v>
      </c>
      <c r="J235" s="7">
        <v>42457</v>
      </c>
      <c r="K235" s="7">
        <v>42458</v>
      </c>
      <c r="L235" s="8">
        <v>500000</v>
      </c>
      <c r="M235" s="9">
        <v>48798541.670000002</v>
      </c>
      <c r="N235" s="4">
        <v>96.0625</v>
      </c>
      <c r="O235" s="41">
        <v>7.5687000000000004E-2</v>
      </c>
      <c r="P235" s="29" t="s">
        <v>22</v>
      </c>
      <c r="R235" s="30"/>
    </row>
    <row r="236" spans="1:18" s="16" customFormat="1">
      <c r="A236" s="4">
        <f>+A235+1</f>
        <v>231</v>
      </c>
      <c r="B236" s="40" t="s">
        <v>215</v>
      </c>
      <c r="C236" s="14" t="s">
        <v>216</v>
      </c>
      <c r="D236" s="4" t="s">
        <v>19</v>
      </c>
      <c r="E236" s="4" t="s">
        <v>94</v>
      </c>
      <c r="F236" s="6">
        <v>42521</v>
      </c>
      <c r="G236" s="4">
        <v>63</v>
      </c>
      <c r="H236" s="4" t="s">
        <v>27</v>
      </c>
      <c r="I236" s="7">
        <v>42458</v>
      </c>
      <c r="J236" s="7">
        <v>42458</v>
      </c>
      <c r="K236" s="7">
        <v>42458</v>
      </c>
      <c r="L236" s="8">
        <v>500000</v>
      </c>
      <c r="M236" s="9">
        <v>54031927.869999997</v>
      </c>
      <c r="N236" s="4">
        <v>100.08320000000001</v>
      </c>
      <c r="O236" s="41">
        <v>8.4499999999999992E-2</v>
      </c>
      <c r="P236" s="29" t="s">
        <v>22</v>
      </c>
      <c r="R236" s="30"/>
    </row>
    <row r="237" spans="1:18" s="16" customFormat="1">
      <c r="A237" s="4">
        <f>+A236+1</f>
        <v>232</v>
      </c>
      <c r="B237" s="40" t="s">
        <v>192</v>
      </c>
      <c r="C237" s="14" t="s">
        <v>160</v>
      </c>
      <c r="D237" s="4" t="s">
        <v>19</v>
      </c>
      <c r="E237" s="4" t="s">
        <v>98</v>
      </c>
      <c r="F237" s="6">
        <v>45255</v>
      </c>
      <c r="G237" s="4">
        <v>2791</v>
      </c>
      <c r="H237" s="4" t="s">
        <v>21</v>
      </c>
      <c r="I237" s="7">
        <v>42460</v>
      </c>
      <c r="J237" s="7">
        <v>42460</v>
      </c>
      <c r="K237" s="7">
        <v>42464</v>
      </c>
      <c r="L237" s="8">
        <v>500000</v>
      </c>
      <c r="M237" s="9">
        <v>54632041.670000002</v>
      </c>
      <c r="N237" s="4">
        <v>106.1</v>
      </c>
      <c r="O237" s="41">
        <v>7.7540999999999999E-2</v>
      </c>
      <c r="P237" s="29" t="s">
        <v>22</v>
      </c>
      <c r="R237" s="30"/>
    </row>
    <row r="238" spans="1:18" s="16" customFormat="1">
      <c r="A238" s="42"/>
      <c r="B238" s="15"/>
      <c r="C238" s="15"/>
      <c r="D238" s="42"/>
      <c r="E238" s="42"/>
      <c r="F238" s="43"/>
      <c r="G238" s="42"/>
      <c r="H238" s="42"/>
      <c r="I238" s="44"/>
      <c r="J238" s="44"/>
      <c r="K238" s="44"/>
      <c r="L238" s="45"/>
      <c r="M238" s="46"/>
      <c r="N238" s="42"/>
      <c r="O238" s="47"/>
      <c r="P238" s="48"/>
      <c r="R238" s="30"/>
    </row>
    <row r="239" spans="1:18" s="16" customFormat="1">
      <c r="A239" s="42"/>
      <c r="B239" s="15"/>
      <c r="C239" s="15"/>
      <c r="D239" s="42"/>
      <c r="E239" s="42"/>
      <c r="F239" s="43"/>
      <c r="G239" s="42"/>
      <c r="H239" s="42"/>
      <c r="I239" s="44"/>
      <c r="J239" s="44"/>
      <c r="K239" s="44"/>
      <c r="L239" s="45"/>
      <c r="M239" s="46"/>
      <c r="N239" s="42"/>
      <c r="O239" s="47"/>
      <c r="P239" s="48"/>
      <c r="R239" s="30"/>
    </row>
    <row r="240" spans="1:18" s="16" customFormat="1">
      <c r="A240" s="42"/>
      <c r="B240" s="15"/>
      <c r="C240" s="15"/>
      <c r="D240" s="42"/>
      <c r="E240" s="42"/>
      <c r="F240" s="43"/>
      <c r="G240" s="42"/>
      <c r="H240" s="42"/>
      <c r="I240" s="44"/>
      <c r="J240" s="44"/>
      <c r="K240" s="44"/>
      <c r="L240" s="45"/>
      <c r="M240" s="46"/>
      <c r="N240" s="42"/>
      <c r="O240" s="47"/>
      <c r="P240" s="48"/>
      <c r="R240" s="30"/>
    </row>
    <row r="241" spans="1:18" s="16" customFormat="1">
      <c r="A241" s="42"/>
      <c r="B241" s="15"/>
      <c r="C241" s="15"/>
      <c r="D241" s="42"/>
      <c r="E241" s="15"/>
      <c r="F241" s="15"/>
      <c r="G241" s="42"/>
      <c r="H241" s="15"/>
      <c r="I241" s="15"/>
      <c r="J241" s="42"/>
      <c r="K241" s="15"/>
      <c r="L241" s="15"/>
      <c r="M241" s="42"/>
      <c r="N241" s="15"/>
      <c r="O241" s="15"/>
      <c r="P241" s="42"/>
      <c r="R241" s="30"/>
    </row>
    <row r="242" spans="1:18" s="16" customFormat="1">
      <c r="A242" s="42"/>
      <c r="B242" s="15"/>
      <c r="C242" s="15"/>
      <c r="D242" s="42"/>
      <c r="E242" s="42"/>
      <c r="F242" s="43"/>
      <c r="G242" s="42"/>
      <c r="H242" s="42"/>
      <c r="I242" s="44"/>
      <c r="J242" s="44"/>
      <c r="K242" s="44"/>
      <c r="L242" s="45"/>
      <c r="M242" s="46"/>
      <c r="N242" s="42"/>
      <c r="O242" s="47"/>
      <c r="P242" s="48"/>
      <c r="R242" s="30"/>
    </row>
    <row r="243" spans="1:18" s="16" customFormat="1">
      <c r="A243" s="42"/>
      <c r="B243" s="15"/>
      <c r="C243" s="15"/>
      <c r="D243" s="42"/>
      <c r="E243" s="42"/>
      <c r="F243" s="43"/>
      <c r="G243" s="42"/>
      <c r="H243" s="42"/>
      <c r="I243" s="44"/>
      <c r="J243" s="44"/>
      <c r="K243" s="44"/>
      <c r="L243" s="45"/>
      <c r="M243" s="46"/>
      <c r="N243" s="42"/>
      <c r="O243" s="47"/>
      <c r="P243" s="48"/>
      <c r="R243" s="30"/>
    </row>
    <row r="244" spans="1:18" s="20" customFormat="1">
      <c r="A244" s="49"/>
      <c r="B244" s="19"/>
      <c r="C244" s="19"/>
      <c r="D244" s="49"/>
      <c r="E244" s="49"/>
      <c r="F244" s="50"/>
      <c r="G244" s="49"/>
      <c r="H244" s="49"/>
      <c r="I244" s="51"/>
      <c r="J244" s="51"/>
      <c r="K244" s="51"/>
      <c r="L244" s="52"/>
      <c r="M244" s="53"/>
      <c r="N244" s="49"/>
      <c r="O244" s="47"/>
      <c r="P244" s="54"/>
      <c r="R244" s="31"/>
    </row>
    <row r="245" spans="1:18" s="15" customFormat="1">
      <c r="A245" s="42"/>
      <c r="D245" s="42"/>
      <c r="E245" s="42"/>
      <c r="F245" s="43"/>
      <c r="G245" s="42"/>
      <c r="H245" s="42"/>
      <c r="I245" s="44"/>
      <c r="J245" s="44"/>
      <c r="K245" s="44"/>
      <c r="L245" s="45"/>
      <c r="M245" s="46"/>
      <c r="N245" s="42"/>
      <c r="O245" s="47"/>
      <c r="P245" s="48"/>
    </row>
    <row r="246" spans="1:18">
      <c r="A246" s="55">
        <v>1</v>
      </c>
      <c r="B246" s="55" t="s">
        <v>217</v>
      </c>
      <c r="K246" s="56"/>
      <c r="L246" s="56"/>
      <c r="O246" s="47"/>
    </row>
    <row r="247" spans="1:18">
      <c r="A247" s="55">
        <v>2</v>
      </c>
      <c r="B247" s="55" t="s">
        <v>218</v>
      </c>
    </row>
  </sheetData>
  <mergeCells count="1">
    <mergeCell ref="A1:C1"/>
  </mergeCells>
  <printOptions horizontalCentered="1"/>
  <pageMargins left="0.19685039370078741" right="0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yogeshdongare</dc:creator>
  <cp:lastModifiedBy>yogeshdongare</cp:lastModifiedBy>
  <dcterms:created xsi:type="dcterms:W3CDTF">2016-04-06T06:58:48Z</dcterms:created>
  <dcterms:modified xsi:type="dcterms:W3CDTF">2016-04-06T08:16:22Z</dcterms:modified>
</cp:coreProperties>
</file>