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<sst xmlns="http://schemas.openxmlformats.org/spreadsheetml/2006/main" count="153" uniqueCount="112">
  <si>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</si>
  <si>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</si>
  <si>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</si>
  <si>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</si>
  <si>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</si>
  <si>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</si>
  <si>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</si>
  <si>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</si>
  <si>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</si>
  <si>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</si>
  <si>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</si>
  <si>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</si>
  <si>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</si>
  <si>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</si>
  <si>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</si>
  <si>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</si>
  <si>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</si>
  <si>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</si>
  <si>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</si>
  <si>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</si>
  <si>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</si>
  <si>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</si>
  <si>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</si>
  <si>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</si>
  <si>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</si>
  <si>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</si>
  <si>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</si>
  <si>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</si>
  <si>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</si>
  <si>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</si>
  <si>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</si>
  <si>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</si>
  <si>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</si>
  <si>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</si>
  <si>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</si>
  <si>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</si>
  <si>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</si>
  <si>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</si>
  <si>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</si>
  <si>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</si>
  <si>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</si>
  <si>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</si>
  <si>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</si>
  <si>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</si>
  <si>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</si>
  <si>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</si>
  <si>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</si>
  <si>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</si>
  <si>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</si>
  <si>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</si>
  <si>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</si>
  <si>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</si>
  <si>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</si>
  <si>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</si>
  <si>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</si>
  <si>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</si>
  <si>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</si>
  <si>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</si>
  <si>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</si>
  <si>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</si>
  <si>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</si>
  <si>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</si>
  <si>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</si>
  <si>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</si>
  <si>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</si>
  <si>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</si>
  <si>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</si>
  <si>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</si>
  <si>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</si>
  <si>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</si>
  <si>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</si>
  <si>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</si>
  <si>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</si>
  <si>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</si>
  <si>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</si>
  <si>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</si>
  <si>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</si>
  <si>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</si>
  <si>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</si>
  <si>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</si>
  <si>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</si>
  <si>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</si>
  <si>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</si>
  <si>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</si>
  <si>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</si>
  <si>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</si>
  <si>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</si>
  <si>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</si>
  <si>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</si>
  <si>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</si>
  <si>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</si>
  <si>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</si>
  <si>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</si>
  <si>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</si>
  <si>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</si>
  <si>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</si>
  <si>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</si>
  <si>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</si>
  <si>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</si>
  <si>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</si>
  <si>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</si>
  <si>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</si>
  <si>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</si>
  <si>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</si>
  <si>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</si>
  <si>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</si>
  <si>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</si>
  <si>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</si>
  <si>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</si>
  <si>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</si>
  <si>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 xml:space="preserve">Table showing State wise /Union Territory wise contribution to AUM of category of schemes as on 31 October 14 </t>
  </si>
  <si>
    <t>Quantum Mutual Fund: Net Assets Under Management (AUM) as on 31 October 14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</si>
</sst>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_ * #,##0.0000_ ;_ * \-#,##0.0000_ ;_ * &quot;-&quot;??_ ;_ @_ "/>
    <numFmt numFmtId="170" formatCode="_ * #,##0.0000000000_ ;_ * \-#,##0.0000000000_ ;_ * &quot;-&quot;??_ ;_ @_ "/>
    <numFmt numFmtId="171" formatCode="_(* #,##0.000000000_);_(* \(#,##0.000000000\);_(* &quot;-&quot;??_);_(@_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1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0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10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165" fontId="11" fillId="0" borderId="10" xfId="42" applyFont="1" applyBorder="1" applyAlignment="1">
      <alignment horizontal="left"/>
    </xf>
    <xf numFmtId="168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65" fontId="0" fillId="0" borderId="13" xfId="42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65" fontId="0" fillId="0" borderId="18" xfId="42" applyFont="1" applyBorder="1" applyAlignment="1">
      <alignment horizontal="center"/>
    </xf>
    <xf numFmtId="165" fontId="0" fillId="0" borderId="19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165" fontId="2" fillId="0" borderId="18" xfId="42" applyFont="1" applyBorder="1" applyAlignment="1">
      <alignment horizontal="center"/>
    </xf>
    <xf numFmtId="165" fontId="2" fillId="0" borderId="19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6" fillId="0" borderId="3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C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1" width="5.14062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8515625" style="3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8" width="6.8515625" style="3" customWidth="1"/>
    <col min="59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75" t="s">
        <v>79</v>
      </c>
      <c r="B1" s="94" t="s">
        <v>32</v>
      </c>
      <c r="C1" s="82" t="s">
        <v>111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1" customFormat="1" ht="18.75" thickBot="1">
      <c r="A2" s="76"/>
      <c r="B2" s="95"/>
      <c r="C2" s="99" t="s">
        <v>31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99" t="s">
        <v>27</v>
      </c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1"/>
      <c r="AQ2" s="99" t="s">
        <v>28</v>
      </c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1"/>
      <c r="BK2" s="88" t="s">
        <v>25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3" customFormat="1" ht="18.75" thickBot="1">
      <c r="A3" s="76"/>
      <c r="B3" s="95"/>
      <c r="C3" s="85" t="s">
        <v>12</v>
      </c>
      <c r="D3" s="86"/>
      <c r="E3" s="86"/>
      <c r="F3" s="86"/>
      <c r="G3" s="86"/>
      <c r="H3" s="86"/>
      <c r="I3" s="86"/>
      <c r="J3" s="86"/>
      <c r="K3" s="86"/>
      <c r="L3" s="87"/>
      <c r="M3" s="85" t="s">
        <v>13</v>
      </c>
      <c r="N3" s="86"/>
      <c r="O3" s="86"/>
      <c r="P3" s="86"/>
      <c r="Q3" s="86"/>
      <c r="R3" s="86"/>
      <c r="S3" s="86"/>
      <c r="T3" s="86"/>
      <c r="U3" s="86"/>
      <c r="V3" s="87"/>
      <c r="W3" s="85" t="s">
        <v>12</v>
      </c>
      <c r="X3" s="86"/>
      <c r="Y3" s="86"/>
      <c r="Z3" s="86"/>
      <c r="AA3" s="86"/>
      <c r="AB3" s="86"/>
      <c r="AC3" s="86"/>
      <c r="AD3" s="86"/>
      <c r="AE3" s="86"/>
      <c r="AF3" s="87"/>
      <c r="AG3" s="85" t="s">
        <v>13</v>
      </c>
      <c r="AH3" s="86"/>
      <c r="AI3" s="86"/>
      <c r="AJ3" s="86"/>
      <c r="AK3" s="86"/>
      <c r="AL3" s="86"/>
      <c r="AM3" s="86"/>
      <c r="AN3" s="86"/>
      <c r="AO3" s="86"/>
      <c r="AP3" s="87"/>
      <c r="AQ3" s="85" t="s">
        <v>12</v>
      </c>
      <c r="AR3" s="86"/>
      <c r="AS3" s="86"/>
      <c r="AT3" s="86"/>
      <c r="AU3" s="86"/>
      <c r="AV3" s="86"/>
      <c r="AW3" s="86"/>
      <c r="AX3" s="86"/>
      <c r="AY3" s="86"/>
      <c r="AZ3" s="87"/>
      <c r="BA3" s="85" t="s">
        <v>13</v>
      </c>
      <c r="BB3" s="86"/>
      <c r="BC3" s="86"/>
      <c r="BD3" s="86"/>
      <c r="BE3" s="86"/>
      <c r="BF3" s="86"/>
      <c r="BG3" s="86"/>
      <c r="BH3" s="86"/>
      <c r="BI3" s="86"/>
      <c r="BJ3" s="87"/>
      <c r="BK3" s="89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>
      <c r="A4" s="76"/>
      <c r="B4" s="95"/>
      <c r="C4" s="102" t="s">
        <v>38</v>
      </c>
      <c r="D4" s="103"/>
      <c r="E4" s="103"/>
      <c r="F4" s="103"/>
      <c r="G4" s="104"/>
      <c r="H4" s="91" t="s">
        <v>39</v>
      </c>
      <c r="I4" s="92"/>
      <c r="J4" s="92"/>
      <c r="K4" s="92"/>
      <c r="L4" s="93"/>
      <c r="M4" s="102" t="s">
        <v>38</v>
      </c>
      <c r="N4" s="103"/>
      <c r="O4" s="103"/>
      <c r="P4" s="103"/>
      <c r="Q4" s="104"/>
      <c r="R4" s="91" t="s">
        <v>39</v>
      </c>
      <c r="S4" s="92"/>
      <c r="T4" s="92"/>
      <c r="U4" s="92"/>
      <c r="V4" s="93"/>
      <c r="W4" s="102" t="s">
        <v>38</v>
      </c>
      <c r="X4" s="103"/>
      <c r="Y4" s="103"/>
      <c r="Z4" s="103"/>
      <c r="AA4" s="104"/>
      <c r="AB4" s="91" t="s">
        <v>39</v>
      </c>
      <c r="AC4" s="92"/>
      <c r="AD4" s="92"/>
      <c r="AE4" s="92"/>
      <c r="AF4" s="93"/>
      <c r="AG4" s="102" t="s">
        <v>38</v>
      </c>
      <c r="AH4" s="103"/>
      <c r="AI4" s="103"/>
      <c r="AJ4" s="103"/>
      <c r="AK4" s="104"/>
      <c r="AL4" s="91" t="s">
        <v>39</v>
      </c>
      <c r="AM4" s="92"/>
      <c r="AN4" s="92"/>
      <c r="AO4" s="92"/>
      <c r="AP4" s="93"/>
      <c r="AQ4" s="102" t="s">
        <v>38</v>
      </c>
      <c r="AR4" s="103"/>
      <c r="AS4" s="103"/>
      <c r="AT4" s="103"/>
      <c r="AU4" s="104"/>
      <c r="AV4" s="91" t="s">
        <v>39</v>
      </c>
      <c r="AW4" s="92"/>
      <c r="AX4" s="92"/>
      <c r="AY4" s="92"/>
      <c r="AZ4" s="93"/>
      <c r="BA4" s="102" t="s">
        <v>38</v>
      </c>
      <c r="BB4" s="103"/>
      <c r="BC4" s="103"/>
      <c r="BD4" s="103"/>
      <c r="BE4" s="104"/>
      <c r="BF4" s="91" t="s">
        <v>39</v>
      </c>
      <c r="BG4" s="92"/>
      <c r="BH4" s="92"/>
      <c r="BI4" s="92"/>
      <c r="BJ4" s="93"/>
      <c r="BK4" s="89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9" customFormat="1" ht="15" customHeight="1">
      <c r="A5" s="76"/>
      <c r="B5" s="95"/>
      <c r="C5" s="15">
        <v>1</v>
      </c>
      <c r="D5" s="14">
        <v>2</v>
      </c>
      <c r="E5" s="14">
        <v>3</v>
      </c>
      <c r="F5" s="14">
        <v>4</v>
      </c>
      <c r="G5" s="16">
        <v>5</v>
      </c>
      <c r="H5" s="15">
        <v>1</v>
      </c>
      <c r="I5" s="14">
        <v>2</v>
      </c>
      <c r="J5" s="14">
        <v>3</v>
      </c>
      <c r="K5" s="14">
        <v>4</v>
      </c>
      <c r="L5" s="16">
        <v>5</v>
      </c>
      <c r="M5" s="15">
        <v>1</v>
      </c>
      <c r="N5" s="14">
        <v>2</v>
      </c>
      <c r="O5" s="14">
        <v>3</v>
      </c>
      <c r="P5" s="14">
        <v>4</v>
      </c>
      <c r="Q5" s="16">
        <v>5</v>
      </c>
      <c r="R5" s="15">
        <v>1</v>
      </c>
      <c r="S5" s="14">
        <v>2</v>
      </c>
      <c r="T5" s="14">
        <v>3</v>
      </c>
      <c r="U5" s="14">
        <v>4</v>
      </c>
      <c r="V5" s="16">
        <v>5</v>
      </c>
      <c r="W5" s="15">
        <v>1</v>
      </c>
      <c r="X5" s="14">
        <v>2</v>
      </c>
      <c r="Y5" s="14">
        <v>3</v>
      </c>
      <c r="Z5" s="14">
        <v>4</v>
      </c>
      <c r="AA5" s="16">
        <v>5</v>
      </c>
      <c r="AB5" s="15">
        <v>1</v>
      </c>
      <c r="AC5" s="14">
        <v>2</v>
      </c>
      <c r="AD5" s="14">
        <v>3</v>
      </c>
      <c r="AE5" s="14">
        <v>4</v>
      </c>
      <c r="AF5" s="16">
        <v>5</v>
      </c>
      <c r="AG5" s="15">
        <v>1</v>
      </c>
      <c r="AH5" s="14">
        <v>2</v>
      </c>
      <c r="AI5" s="14">
        <v>3</v>
      </c>
      <c r="AJ5" s="14">
        <v>4</v>
      </c>
      <c r="AK5" s="16">
        <v>5</v>
      </c>
      <c r="AL5" s="15">
        <v>1</v>
      </c>
      <c r="AM5" s="14">
        <v>2</v>
      </c>
      <c r="AN5" s="14">
        <v>3</v>
      </c>
      <c r="AO5" s="14">
        <v>4</v>
      </c>
      <c r="AP5" s="16">
        <v>5</v>
      </c>
      <c r="AQ5" s="15">
        <v>1</v>
      </c>
      <c r="AR5" s="14">
        <v>2</v>
      </c>
      <c r="AS5" s="14">
        <v>3</v>
      </c>
      <c r="AT5" s="14">
        <v>4</v>
      </c>
      <c r="AU5" s="16">
        <v>5</v>
      </c>
      <c r="AV5" s="15">
        <v>1</v>
      </c>
      <c r="AW5" s="14">
        <v>2</v>
      </c>
      <c r="AX5" s="14">
        <v>3</v>
      </c>
      <c r="AY5" s="14">
        <v>4</v>
      </c>
      <c r="AZ5" s="16">
        <v>5</v>
      </c>
      <c r="BA5" s="15">
        <v>1</v>
      </c>
      <c r="BB5" s="14">
        <v>2</v>
      </c>
      <c r="BC5" s="14">
        <v>3</v>
      </c>
      <c r="BD5" s="14">
        <v>4</v>
      </c>
      <c r="BE5" s="16">
        <v>5</v>
      </c>
      <c r="BF5" s="15">
        <v>1</v>
      </c>
      <c r="BG5" s="14">
        <v>2</v>
      </c>
      <c r="BH5" s="14">
        <v>3</v>
      </c>
      <c r="BI5" s="14">
        <v>4</v>
      </c>
      <c r="BJ5" s="16">
        <v>5</v>
      </c>
      <c r="BK5" s="90"/>
      <c r="BL5" s="6"/>
      <c r="BM5" s="6"/>
      <c r="BN5" s="6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63" ht="12.75">
      <c r="A6" s="17" t="s">
        <v>0</v>
      </c>
      <c r="B6" s="24" t="s">
        <v>6</v>
      </c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8"/>
    </row>
    <row r="7" spans="1:63" ht="12.75">
      <c r="A7" s="17" t="s">
        <v>80</v>
      </c>
      <c r="B7" s="25" t="s">
        <v>14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8"/>
    </row>
    <row r="8" spans="1:67" ht="12.75">
      <c r="A8" s="17"/>
      <c r="B8" s="54" t="s">
        <v>108</v>
      </c>
      <c r="C8" s="34">
        <v>0</v>
      </c>
      <c r="D8" s="34">
        <v>11.664616495677201</v>
      </c>
      <c r="E8" s="34">
        <v>0</v>
      </c>
      <c r="F8" s="34">
        <v>0</v>
      </c>
      <c r="G8" s="34">
        <v>0.0275104959354</v>
      </c>
      <c r="H8" s="34">
        <v>16.293398168542616</v>
      </c>
      <c r="I8" s="34">
        <v>2.6338427739993007</v>
      </c>
      <c r="J8" s="34">
        <v>0</v>
      </c>
      <c r="K8" s="34">
        <v>0</v>
      </c>
      <c r="L8" s="34">
        <v>26.364091880765596</v>
      </c>
      <c r="M8" s="34">
        <v>0</v>
      </c>
      <c r="N8" s="35">
        <v>0</v>
      </c>
      <c r="O8" s="35">
        <v>0</v>
      </c>
      <c r="P8" s="35">
        <v>0</v>
      </c>
      <c r="Q8" s="36">
        <v>0</v>
      </c>
      <c r="R8" s="34">
        <v>4.098586961300694</v>
      </c>
      <c r="S8" s="34">
        <v>0.0222699366129</v>
      </c>
      <c r="T8" s="34">
        <v>0</v>
      </c>
      <c r="U8" s="34">
        <v>0</v>
      </c>
      <c r="V8" s="34">
        <v>3.7788140426118</v>
      </c>
      <c r="W8" s="34">
        <v>0</v>
      </c>
      <c r="X8" s="35">
        <v>0.2596653552258</v>
      </c>
      <c r="Y8" s="35">
        <v>0</v>
      </c>
      <c r="Z8" s="35">
        <v>0</v>
      </c>
      <c r="AA8" s="36">
        <v>0</v>
      </c>
      <c r="AB8" s="34">
        <v>0.3200885474180001</v>
      </c>
      <c r="AC8" s="35">
        <v>0</v>
      </c>
      <c r="AD8" s="35">
        <v>0</v>
      </c>
      <c r="AE8" s="35">
        <v>0</v>
      </c>
      <c r="AF8" s="36">
        <v>0.1242856859353</v>
      </c>
      <c r="AG8" s="34">
        <v>0</v>
      </c>
      <c r="AH8" s="35">
        <v>0</v>
      </c>
      <c r="AI8" s="35">
        <v>0</v>
      </c>
      <c r="AJ8" s="35">
        <v>0</v>
      </c>
      <c r="AK8" s="36">
        <v>0</v>
      </c>
      <c r="AL8" s="34">
        <v>0.0112419691935</v>
      </c>
      <c r="AM8" s="35">
        <v>0</v>
      </c>
      <c r="AN8" s="35">
        <v>0</v>
      </c>
      <c r="AO8" s="35">
        <v>0</v>
      </c>
      <c r="AP8" s="36">
        <v>0</v>
      </c>
      <c r="AQ8" s="34">
        <v>0</v>
      </c>
      <c r="AR8" s="35">
        <v>0</v>
      </c>
      <c r="AS8" s="35">
        <v>0</v>
      </c>
      <c r="AT8" s="35">
        <v>0</v>
      </c>
      <c r="AU8" s="36">
        <v>0</v>
      </c>
      <c r="AV8" s="34">
        <v>1.9819562476024002</v>
      </c>
      <c r="AW8" s="35">
        <v>0.1504260032579</v>
      </c>
      <c r="AX8" s="35">
        <v>0</v>
      </c>
      <c r="AY8" s="35">
        <v>0</v>
      </c>
      <c r="AZ8" s="36">
        <v>0.822934029322</v>
      </c>
      <c r="BA8" s="34">
        <v>0</v>
      </c>
      <c r="BB8" s="35">
        <v>0</v>
      </c>
      <c r="BC8" s="35">
        <v>0</v>
      </c>
      <c r="BD8" s="35">
        <v>0</v>
      </c>
      <c r="BE8" s="36">
        <v>0</v>
      </c>
      <c r="BF8" s="34">
        <v>0.7392199146406001</v>
      </c>
      <c r="BG8" s="35">
        <v>7.29987741E-05</v>
      </c>
      <c r="BH8" s="35">
        <v>0</v>
      </c>
      <c r="BI8" s="35">
        <v>0</v>
      </c>
      <c r="BJ8" s="36">
        <v>0.21820744241909998</v>
      </c>
      <c r="BK8" s="37">
        <f>SUM(C8:BJ8)</f>
        <v>69.51122894923424</v>
      </c>
      <c r="BL8" s="48"/>
      <c r="BO8" s="63"/>
    </row>
    <row r="9" spans="1:63" ht="12.75">
      <c r="A9" s="17"/>
      <c r="B9" s="26" t="s">
        <v>89</v>
      </c>
      <c r="C9" s="34">
        <v>0</v>
      </c>
      <c r="D9" s="35">
        <v>11.664616495677201</v>
      </c>
      <c r="E9" s="35">
        <v>0</v>
      </c>
      <c r="F9" s="35">
        <v>0</v>
      </c>
      <c r="G9" s="36">
        <v>0.0275104959354</v>
      </c>
      <c r="H9" s="34">
        <v>16.293398168542616</v>
      </c>
      <c r="I9" s="35">
        <v>2.6338427739993007</v>
      </c>
      <c r="J9" s="35">
        <v>0</v>
      </c>
      <c r="K9" s="35">
        <v>0</v>
      </c>
      <c r="L9" s="36">
        <v>26.364091880765596</v>
      </c>
      <c r="M9" s="34">
        <v>0</v>
      </c>
      <c r="N9" s="35">
        <v>0</v>
      </c>
      <c r="O9" s="35">
        <v>0</v>
      </c>
      <c r="P9" s="35">
        <v>0</v>
      </c>
      <c r="Q9" s="36">
        <v>0</v>
      </c>
      <c r="R9" s="34">
        <v>4.098586961300694</v>
      </c>
      <c r="S9" s="35">
        <v>0.0222699366129</v>
      </c>
      <c r="T9" s="35">
        <v>0</v>
      </c>
      <c r="U9" s="35">
        <v>0</v>
      </c>
      <c r="V9" s="36">
        <v>3.7788140426118</v>
      </c>
      <c r="W9" s="34">
        <v>0</v>
      </c>
      <c r="X9" s="35">
        <v>0.2596653552258</v>
      </c>
      <c r="Y9" s="35">
        <v>0</v>
      </c>
      <c r="Z9" s="35">
        <v>0</v>
      </c>
      <c r="AA9" s="36">
        <v>0</v>
      </c>
      <c r="AB9" s="34">
        <v>0.3200885474180001</v>
      </c>
      <c r="AC9" s="35">
        <v>0</v>
      </c>
      <c r="AD9" s="35">
        <v>0</v>
      </c>
      <c r="AE9" s="35">
        <v>0</v>
      </c>
      <c r="AF9" s="36">
        <v>0.1242856859353</v>
      </c>
      <c r="AG9" s="34">
        <v>0</v>
      </c>
      <c r="AH9" s="35">
        <v>0</v>
      </c>
      <c r="AI9" s="35">
        <v>0</v>
      </c>
      <c r="AJ9" s="35">
        <v>0</v>
      </c>
      <c r="AK9" s="36">
        <v>0</v>
      </c>
      <c r="AL9" s="34">
        <v>0.0112419691935</v>
      </c>
      <c r="AM9" s="35">
        <v>0</v>
      </c>
      <c r="AN9" s="35">
        <v>0</v>
      </c>
      <c r="AO9" s="35">
        <v>0</v>
      </c>
      <c r="AP9" s="36">
        <v>0</v>
      </c>
      <c r="AQ9" s="34">
        <v>0</v>
      </c>
      <c r="AR9" s="35">
        <v>0</v>
      </c>
      <c r="AS9" s="35">
        <v>0</v>
      </c>
      <c r="AT9" s="35">
        <v>0</v>
      </c>
      <c r="AU9" s="36">
        <v>0</v>
      </c>
      <c r="AV9" s="34">
        <v>1.9819562476024002</v>
      </c>
      <c r="AW9" s="35">
        <v>0.1504260032579</v>
      </c>
      <c r="AX9" s="35">
        <v>0</v>
      </c>
      <c r="AY9" s="35">
        <v>0</v>
      </c>
      <c r="AZ9" s="36">
        <v>0.822934029322</v>
      </c>
      <c r="BA9" s="34">
        <v>0</v>
      </c>
      <c r="BB9" s="35">
        <v>0</v>
      </c>
      <c r="BC9" s="35">
        <v>0</v>
      </c>
      <c r="BD9" s="35">
        <v>0</v>
      </c>
      <c r="BE9" s="36">
        <v>0</v>
      </c>
      <c r="BF9" s="34">
        <v>0.7392199146406001</v>
      </c>
      <c r="BG9" s="35">
        <v>7.29987741E-05</v>
      </c>
      <c r="BH9" s="35">
        <v>0</v>
      </c>
      <c r="BI9" s="35">
        <v>0</v>
      </c>
      <c r="BJ9" s="36">
        <v>0.21820744241909998</v>
      </c>
      <c r="BK9" s="37">
        <f>+BK8</f>
        <v>69.51122894923424</v>
      </c>
    </row>
    <row r="10" spans="1:63" ht="12.75">
      <c r="A10" s="17" t="s">
        <v>81</v>
      </c>
      <c r="B10" s="25" t="s">
        <v>3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4"/>
    </row>
    <row r="11" spans="1:63" ht="12.75">
      <c r="A11" s="17"/>
      <c r="B11" s="26" t="s">
        <v>40</v>
      </c>
      <c r="C11" s="34">
        <v>0</v>
      </c>
      <c r="D11" s="35">
        <v>0</v>
      </c>
      <c r="E11" s="35">
        <v>0</v>
      </c>
      <c r="F11" s="35">
        <v>0</v>
      </c>
      <c r="G11" s="36">
        <v>0</v>
      </c>
      <c r="H11" s="34">
        <v>0</v>
      </c>
      <c r="I11" s="35">
        <v>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6">
        <v>0</v>
      </c>
      <c r="R11" s="34">
        <v>0</v>
      </c>
      <c r="S11" s="35">
        <v>0</v>
      </c>
      <c r="T11" s="35">
        <v>0</v>
      </c>
      <c r="U11" s="35">
        <v>0</v>
      </c>
      <c r="V11" s="36">
        <v>0</v>
      </c>
      <c r="W11" s="34">
        <v>0</v>
      </c>
      <c r="X11" s="35">
        <v>0</v>
      </c>
      <c r="Y11" s="35">
        <v>0</v>
      </c>
      <c r="Z11" s="35">
        <v>0</v>
      </c>
      <c r="AA11" s="36">
        <v>0</v>
      </c>
      <c r="AB11" s="34">
        <v>0</v>
      </c>
      <c r="AC11" s="35">
        <v>0</v>
      </c>
      <c r="AD11" s="35">
        <v>0</v>
      </c>
      <c r="AE11" s="35">
        <v>0</v>
      </c>
      <c r="AF11" s="36">
        <v>0</v>
      </c>
      <c r="AG11" s="34">
        <v>0</v>
      </c>
      <c r="AH11" s="35">
        <v>0</v>
      </c>
      <c r="AI11" s="35">
        <v>0</v>
      </c>
      <c r="AJ11" s="35">
        <v>0</v>
      </c>
      <c r="AK11" s="36">
        <v>0</v>
      </c>
      <c r="AL11" s="34">
        <v>0</v>
      </c>
      <c r="AM11" s="35">
        <v>0</v>
      </c>
      <c r="AN11" s="35">
        <v>0</v>
      </c>
      <c r="AO11" s="35">
        <v>0</v>
      </c>
      <c r="AP11" s="36">
        <v>0</v>
      </c>
      <c r="AQ11" s="34">
        <v>0</v>
      </c>
      <c r="AR11" s="35">
        <v>0</v>
      </c>
      <c r="AS11" s="35">
        <v>0</v>
      </c>
      <c r="AT11" s="35">
        <v>0</v>
      </c>
      <c r="AU11" s="36">
        <v>0</v>
      </c>
      <c r="AV11" s="34">
        <v>0</v>
      </c>
      <c r="AW11" s="35">
        <v>0</v>
      </c>
      <c r="AX11" s="35">
        <v>0</v>
      </c>
      <c r="AY11" s="35">
        <v>0</v>
      </c>
      <c r="AZ11" s="36">
        <v>0</v>
      </c>
      <c r="BA11" s="34">
        <v>0</v>
      </c>
      <c r="BB11" s="35">
        <v>0</v>
      </c>
      <c r="BC11" s="35">
        <v>0</v>
      </c>
      <c r="BD11" s="35">
        <v>0</v>
      </c>
      <c r="BE11" s="36">
        <v>0</v>
      </c>
      <c r="BF11" s="34">
        <v>0</v>
      </c>
      <c r="BG11" s="35">
        <v>0</v>
      </c>
      <c r="BH11" s="35">
        <v>0</v>
      </c>
      <c r="BI11" s="35">
        <v>0</v>
      </c>
      <c r="BJ11" s="36">
        <v>0</v>
      </c>
      <c r="BK11" s="37">
        <v>0</v>
      </c>
    </row>
    <row r="12" spans="1:63" ht="12.75">
      <c r="A12" s="17"/>
      <c r="B12" s="26" t="s">
        <v>90</v>
      </c>
      <c r="C12" s="34">
        <v>0</v>
      </c>
      <c r="D12" s="35">
        <v>0</v>
      </c>
      <c r="E12" s="35">
        <v>0</v>
      </c>
      <c r="F12" s="35">
        <v>0</v>
      </c>
      <c r="G12" s="36">
        <v>0</v>
      </c>
      <c r="H12" s="34">
        <v>0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6">
        <v>0</v>
      </c>
      <c r="R12" s="34">
        <v>0</v>
      </c>
      <c r="S12" s="35">
        <v>0</v>
      </c>
      <c r="T12" s="35">
        <v>0</v>
      </c>
      <c r="U12" s="35">
        <v>0</v>
      </c>
      <c r="V12" s="36">
        <v>0</v>
      </c>
      <c r="W12" s="34">
        <v>0</v>
      </c>
      <c r="X12" s="35">
        <v>0</v>
      </c>
      <c r="Y12" s="35">
        <v>0</v>
      </c>
      <c r="Z12" s="35">
        <v>0</v>
      </c>
      <c r="AA12" s="36">
        <v>0</v>
      </c>
      <c r="AB12" s="34">
        <v>0</v>
      </c>
      <c r="AC12" s="35">
        <v>0</v>
      </c>
      <c r="AD12" s="35">
        <v>0</v>
      </c>
      <c r="AE12" s="35">
        <v>0</v>
      </c>
      <c r="AF12" s="36">
        <v>0</v>
      </c>
      <c r="AG12" s="34">
        <v>0</v>
      </c>
      <c r="AH12" s="35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5">
        <v>0</v>
      </c>
      <c r="AP12" s="36">
        <v>0</v>
      </c>
      <c r="AQ12" s="34">
        <v>0</v>
      </c>
      <c r="AR12" s="35">
        <v>0</v>
      </c>
      <c r="AS12" s="35">
        <v>0</v>
      </c>
      <c r="AT12" s="35">
        <v>0</v>
      </c>
      <c r="AU12" s="36">
        <v>0</v>
      </c>
      <c r="AV12" s="34">
        <v>0</v>
      </c>
      <c r="AW12" s="35">
        <v>0</v>
      </c>
      <c r="AX12" s="35">
        <v>0</v>
      </c>
      <c r="AY12" s="35">
        <v>0</v>
      </c>
      <c r="AZ12" s="36">
        <v>0</v>
      </c>
      <c r="BA12" s="34">
        <v>0</v>
      </c>
      <c r="BB12" s="35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5">
        <v>0</v>
      </c>
      <c r="BJ12" s="36">
        <v>0</v>
      </c>
      <c r="BK12" s="37">
        <v>0</v>
      </c>
    </row>
    <row r="13" spans="1:63" ht="12.75">
      <c r="A13" s="17" t="s">
        <v>82</v>
      </c>
      <c r="B13" s="25" t="s">
        <v>10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</row>
    <row r="14" spans="1:63" ht="12.75">
      <c r="A14" s="17"/>
      <c r="B14" s="26" t="s">
        <v>40</v>
      </c>
      <c r="C14" s="34">
        <v>0</v>
      </c>
      <c r="D14" s="35">
        <v>0</v>
      </c>
      <c r="E14" s="35">
        <v>0</v>
      </c>
      <c r="F14" s="35">
        <v>0</v>
      </c>
      <c r="G14" s="36">
        <v>0</v>
      </c>
      <c r="H14" s="34">
        <v>0</v>
      </c>
      <c r="I14" s="35">
        <v>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6">
        <v>0</v>
      </c>
      <c r="R14" s="34">
        <v>0</v>
      </c>
      <c r="S14" s="35">
        <v>0</v>
      </c>
      <c r="T14" s="35">
        <v>0</v>
      </c>
      <c r="U14" s="35">
        <v>0</v>
      </c>
      <c r="V14" s="36">
        <v>0</v>
      </c>
      <c r="W14" s="34">
        <v>0</v>
      </c>
      <c r="X14" s="35">
        <v>0</v>
      </c>
      <c r="Y14" s="35">
        <v>0</v>
      </c>
      <c r="Z14" s="35">
        <v>0</v>
      </c>
      <c r="AA14" s="36">
        <v>0</v>
      </c>
      <c r="AB14" s="34">
        <v>0</v>
      </c>
      <c r="AC14" s="35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5">
        <v>0</v>
      </c>
      <c r="AK14" s="36">
        <v>0</v>
      </c>
      <c r="AL14" s="34">
        <v>0</v>
      </c>
      <c r="AM14" s="35">
        <v>0</v>
      </c>
      <c r="AN14" s="35">
        <v>0</v>
      </c>
      <c r="AO14" s="35">
        <v>0</v>
      </c>
      <c r="AP14" s="36">
        <v>0</v>
      </c>
      <c r="AQ14" s="34">
        <v>0</v>
      </c>
      <c r="AR14" s="35">
        <v>0</v>
      </c>
      <c r="AS14" s="35">
        <v>0</v>
      </c>
      <c r="AT14" s="35">
        <v>0</v>
      </c>
      <c r="AU14" s="36">
        <v>0</v>
      </c>
      <c r="AV14" s="34">
        <v>0</v>
      </c>
      <c r="AW14" s="35">
        <v>0</v>
      </c>
      <c r="AX14" s="35">
        <v>0</v>
      </c>
      <c r="AY14" s="35">
        <v>0</v>
      </c>
      <c r="AZ14" s="36">
        <v>0</v>
      </c>
      <c r="BA14" s="34">
        <v>0</v>
      </c>
      <c r="BB14" s="35">
        <v>0</v>
      </c>
      <c r="BC14" s="35">
        <v>0</v>
      </c>
      <c r="BD14" s="35">
        <v>0</v>
      </c>
      <c r="BE14" s="36">
        <v>0</v>
      </c>
      <c r="BF14" s="34">
        <v>0</v>
      </c>
      <c r="BG14" s="35">
        <v>0</v>
      </c>
      <c r="BH14" s="35">
        <v>0</v>
      </c>
      <c r="BI14" s="35">
        <v>0</v>
      </c>
      <c r="BJ14" s="36">
        <v>0</v>
      </c>
      <c r="BK14" s="37">
        <v>0</v>
      </c>
    </row>
    <row r="15" spans="1:63" ht="12.75">
      <c r="A15" s="17"/>
      <c r="B15" s="26" t="s">
        <v>97</v>
      </c>
      <c r="C15" s="34">
        <v>0</v>
      </c>
      <c r="D15" s="35">
        <v>0</v>
      </c>
      <c r="E15" s="35">
        <v>0</v>
      </c>
      <c r="F15" s="35">
        <v>0</v>
      </c>
      <c r="G15" s="36">
        <v>0</v>
      </c>
      <c r="H15" s="34">
        <v>0</v>
      </c>
      <c r="I15" s="35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6">
        <v>0</v>
      </c>
      <c r="R15" s="34">
        <v>0</v>
      </c>
      <c r="S15" s="35">
        <v>0</v>
      </c>
      <c r="T15" s="35">
        <v>0</v>
      </c>
      <c r="U15" s="35">
        <v>0</v>
      </c>
      <c r="V15" s="36">
        <v>0</v>
      </c>
      <c r="W15" s="34">
        <v>0</v>
      </c>
      <c r="X15" s="35">
        <v>0</v>
      </c>
      <c r="Y15" s="35">
        <v>0</v>
      </c>
      <c r="Z15" s="35">
        <v>0</v>
      </c>
      <c r="AA15" s="36">
        <v>0</v>
      </c>
      <c r="AB15" s="34">
        <v>0</v>
      </c>
      <c r="AC15" s="35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5">
        <v>0</v>
      </c>
      <c r="AK15" s="36">
        <v>0</v>
      </c>
      <c r="AL15" s="34">
        <v>0</v>
      </c>
      <c r="AM15" s="35">
        <v>0</v>
      </c>
      <c r="AN15" s="35">
        <v>0</v>
      </c>
      <c r="AO15" s="35">
        <v>0</v>
      </c>
      <c r="AP15" s="36">
        <v>0</v>
      </c>
      <c r="AQ15" s="34">
        <v>0</v>
      </c>
      <c r="AR15" s="35">
        <v>0</v>
      </c>
      <c r="AS15" s="35">
        <v>0</v>
      </c>
      <c r="AT15" s="35">
        <v>0</v>
      </c>
      <c r="AU15" s="36">
        <v>0</v>
      </c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5">
        <v>0</v>
      </c>
      <c r="BE15" s="36">
        <v>0</v>
      </c>
      <c r="BF15" s="34">
        <v>0</v>
      </c>
      <c r="BG15" s="35">
        <v>0</v>
      </c>
      <c r="BH15" s="35">
        <v>0</v>
      </c>
      <c r="BI15" s="35">
        <v>0</v>
      </c>
      <c r="BJ15" s="36">
        <v>0</v>
      </c>
      <c r="BK15" s="37">
        <v>0</v>
      </c>
    </row>
    <row r="16" spans="1:63" ht="12.75">
      <c r="A16" s="17" t="s">
        <v>83</v>
      </c>
      <c r="B16" s="25" t="s">
        <v>15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</row>
    <row r="17" spans="1:63" ht="12.75">
      <c r="A17" s="17"/>
      <c r="B17" s="26" t="s">
        <v>40</v>
      </c>
      <c r="C17" s="34">
        <v>0</v>
      </c>
      <c r="D17" s="35">
        <v>0</v>
      </c>
      <c r="E17" s="35">
        <v>0</v>
      </c>
      <c r="F17" s="35">
        <v>0</v>
      </c>
      <c r="G17" s="36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6">
        <v>0</v>
      </c>
      <c r="R17" s="34">
        <v>0</v>
      </c>
      <c r="S17" s="35">
        <v>0</v>
      </c>
      <c r="T17" s="35">
        <v>0</v>
      </c>
      <c r="U17" s="35">
        <v>0</v>
      </c>
      <c r="V17" s="36">
        <v>0</v>
      </c>
      <c r="W17" s="34">
        <v>0</v>
      </c>
      <c r="X17" s="35">
        <v>0</v>
      </c>
      <c r="Y17" s="35">
        <v>0</v>
      </c>
      <c r="Z17" s="35">
        <v>0</v>
      </c>
      <c r="AA17" s="36">
        <v>0</v>
      </c>
      <c r="AB17" s="34">
        <v>0</v>
      </c>
      <c r="AC17" s="35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5">
        <v>0</v>
      </c>
      <c r="AK17" s="36">
        <v>0</v>
      </c>
      <c r="AL17" s="34">
        <v>0</v>
      </c>
      <c r="AM17" s="35">
        <v>0</v>
      </c>
      <c r="AN17" s="35">
        <v>0</v>
      </c>
      <c r="AO17" s="35">
        <v>0</v>
      </c>
      <c r="AP17" s="36">
        <v>0</v>
      </c>
      <c r="AQ17" s="34">
        <v>0</v>
      </c>
      <c r="AR17" s="35">
        <v>0</v>
      </c>
      <c r="AS17" s="35">
        <v>0</v>
      </c>
      <c r="AT17" s="35">
        <v>0</v>
      </c>
      <c r="AU17" s="36">
        <v>0</v>
      </c>
      <c r="AV17" s="34">
        <v>0</v>
      </c>
      <c r="AW17" s="35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5">
        <v>0</v>
      </c>
      <c r="BE17" s="36">
        <v>0</v>
      </c>
      <c r="BF17" s="34">
        <v>0</v>
      </c>
      <c r="BG17" s="35">
        <v>0</v>
      </c>
      <c r="BH17" s="35">
        <v>0</v>
      </c>
      <c r="BI17" s="35">
        <v>0</v>
      </c>
      <c r="BJ17" s="36">
        <v>0</v>
      </c>
      <c r="BK17" s="37">
        <v>0</v>
      </c>
    </row>
    <row r="18" spans="1:63" ht="12.75">
      <c r="A18" s="17"/>
      <c r="B18" s="26" t="s">
        <v>96</v>
      </c>
      <c r="C18" s="34">
        <v>0</v>
      </c>
      <c r="D18" s="35">
        <v>0</v>
      </c>
      <c r="E18" s="35">
        <v>0</v>
      </c>
      <c r="F18" s="35">
        <v>0</v>
      </c>
      <c r="G18" s="36">
        <v>0</v>
      </c>
      <c r="H18" s="34">
        <v>0</v>
      </c>
      <c r="I18" s="35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6">
        <v>0</v>
      </c>
      <c r="R18" s="34">
        <v>0</v>
      </c>
      <c r="S18" s="35">
        <v>0</v>
      </c>
      <c r="T18" s="35">
        <v>0</v>
      </c>
      <c r="U18" s="35">
        <v>0</v>
      </c>
      <c r="V18" s="36">
        <v>0</v>
      </c>
      <c r="W18" s="34">
        <v>0</v>
      </c>
      <c r="X18" s="35">
        <v>0</v>
      </c>
      <c r="Y18" s="35">
        <v>0</v>
      </c>
      <c r="Z18" s="35">
        <v>0</v>
      </c>
      <c r="AA18" s="36">
        <v>0</v>
      </c>
      <c r="AB18" s="34">
        <v>0</v>
      </c>
      <c r="AC18" s="35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5">
        <v>0</v>
      </c>
      <c r="AK18" s="36">
        <v>0</v>
      </c>
      <c r="AL18" s="34">
        <v>0</v>
      </c>
      <c r="AM18" s="35">
        <v>0</v>
      </c>
      <c r="AN18" s="35">
        <v>0</v>
      </c>
      <c r="AO18" s="35">
        <v>0</v>
      </c>
      <c r="AP18" s="36">
        <v>0</v>
      </c>
      <c r="AQ18" s="34">
        <v>0</v>
      </c>
      <c r="AR18" s="35">
        <v>0</v>
      </c>
      <c r="AS18" s="35">
        <v>0</v>
      </c>
      <c r="AT18" s="35">
        <v>0</v>
      </c>
      <c r="AU18" s="36">
        <v>0</v>
      </c>
      <c r="AV18" s="34">
        <v>0</v>
      </c>
      <c r="AW18" s="35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5">
        <v>0</v>
      </c>
      <c r="BE18" s="36">
        <v>0</v>
      </c>
      <c r="BF18" s="34">
        <v>0</v>
      </c>
      <c r="BG18" s="35">
        <v>0</v>
      </c>
      <c r="BH18" s="35">
        <v>0</v>
      </c>
      <c r="BI18" s="35">
        <v>0</v>
      </c>
      <c r="BJ18" s="36">
        <v>0</v>
      </c>
      <c r="BK18" s="37">
        <v>0</v>
      </c>
    </row>
    <row r="19" spans="1:63" ht="12.75">
      <c r="A19" s="17" t="s">
        <v>85</v>
      </c>
      <c r="B19" s="33" t="s">
        <v>101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1:63" ht="12.75">
      <c r="A20" s="17"/>
      <c r="B20" s="26" t="s">
        <v>40</v>
      </c>
      <c r="C20" s="34">
        <v>0</v>
      </c>
      <c r="D20" s="35">
        <v>0</v>
      </c>
      <c r="E20" s="35">
        <v>0</v>
      </c>
      <c r="F20" s="35">
        <v>0</v>
      </c>
      <c r="G20" s="36">
        <v>0</v>
      </c>
      <c r="H20" s="34">
        <v>0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6">
        <v>0</v>
      </c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34">
        <v>0</v>
      </c>
      <c r="X20" s="35">
        <v>0</v>
      </c>
      <c r="Y20" s="35">
        <v>0</v>
      </c>
      <c r="Z20" s="35">
        <v>0</v>
      </c>
      <c r="AA20" s="36">
        <v>0</v>
      </c>
      <c r="AB20" s="34">
        <v>0</v>
      </c>
      <c r="AC20" s="35">
        <v>0</v>
      </c>
      <c r="AD20" s="35">
        <v>0</v>
      </c>
      <c r="AE20" s="35">
        <v>0</v>
      </c>
      <c r="AF20" s="36">
        <v>0</v>
      </c>
      <c r="AG20" s="34">
        <v>0</v>
      </c>
      <c r="AH20" s="35">
        <v>0</v>
      </c>
      <c r="AI20" s="35">
        <v>0</v>
      </c>
      <c r="AJ20" s="35">
        <v>0</v>
      </c>
      <c r="AK20" s="36">
        <v>0</v>
      </c>
      <c r="AL20" s="34">
        <v>0</v>
      </c>
      <c r="AM20" s="35">
        <v>0</v>
      </c>
      <c r="AN20" s="35">
        <v>0</v>
      </c>
      <c r="AO20" s="35">
        <v>0</v>
      </c>
      <c r="AP20" s="36">
        <v>0</v>
      </c>
      <c r="AQ20" s="34">
        <v>0</v>
      </c>
      <c r="AR20" s="35">
        <v>0</v>
      </c>
      <c r="AS20" s="35">
        <v>0</v>
      </c>
      <c r="AT20" s="35">
        <v>0</v>
      </c>
      <c r="AU20" s="36">
        <v>0</v>
      </c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34">
        <v>0</v>
      </c>
      <c r="BB20" s="35">
        <v>0</v>
      </c>
      <c r="BC20" s="35">
        <v>0</v>
      </c>
      <c r="BD20" s="35">
        <v>0</v>
      </c>
      <c r="BE20" s="36">
        <v>0</v>
      </c>
      <c r="BF20" s="34">
        <v>0</v>
      </c>
      <c r="BG20" s="35">
        <v>0</v>
      </c>
      <c r="BH20" s="35">
        <v>0</v>
      </c>
      <c r="BI20" s="35">
        <v>0</v>
      </c>
      <c r="BJ20" s="36">
        <v>0</v>
      </c>
      <c r="BK20" s="37">
        <v>0</v>
      </c>
    </row>
    <row r="21" spans="1:63" ht="12.75">
      <c r="A21" s="17"/>
      <c r="B21" s="26" t="s">
        <v>95</v>
      </c>
      <c r="C21" s="34">
        <v>0</v>
      </c>
      <c r="D21" s="35">
        <v>0</v>
      </c>
      <c r="E21" s="35">
        <v>0</v>
      </c>
      <c r="F21" s="35">
        <v>0</v>
      </c>
      <c r="G21" s="36">
        <v>0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6">
        <v>0</v>
      </c>
      <c r="R21" s="34">
        <v>0</v>
      </c>
      <c r="S21" s="35">
        <v>0</v>
      </c>
      <c r="T21" s="35">
        <v>0</v>
      </c>
      <c r="U21" s="35">
        <v>0</v>
      </c>
      <c r="V21" s="36">
        <v>0</v>
      </c>
      <c r="W21" s="34">
        <v>0</v>
      </c>
      <c r="X21" s="35">
        <v>0</v>
      </c>
      <c r="Y21" s="35">
        <v>0</v>
      </c>
      <c r="Z21" s="35">
        <v>0</v>
      </c>
      <c r="AA21" s="36">
        <v>0</v>
      </c>
      <c r="AB21" s="34">
        <v>0</v>
      </c>
      <c r="AC21" s="35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5">
        <v>0</v>
      </c>
      <c r="AK21" s="36">
        <v>0</v>
      </c>
      <c r="AL21" s="34">
        <v>0</v>
      </c>
      <c r="AM21" s="35">
        <v>0</v>
      </c>
      <c r="AN21" s="35">
        <v>0</v>
      </c>
      <c r="AO21" s="35">
        <v>0</v>
      </c>
      <c r="AP21" s="36">
        <v>0</v>
      </c>
      <c r="AQ21" s="34">
        <v>0</v>
      </c>
      <c r="AR21" s="35">
        <v>0</v>
      </c>
      <c r="AS21" s="35">
        <v>0</v>
      </c>
      <c r="AT21" s="35">
        <v>0</v>
      </c>
      <c r="AU21" s="36">
        <v>0</v>
      </c>
      <c r="AV21" s="34">
        <v>0</v>
      </c>
      <c r="AW21" s="35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5">
        <v>0</v>
      </c>
      <c r="BE21" s="36">
        <v>0</v>
      </c>
      <c r="BF21" s="34">
        <v>0</v>
      </c>
      <c r="BG21" s="35">
        <v>0</v>
      </c>
      <c r="BH21" s="35">
        <v>0</v>
      </c>
      <c r="BI21" s="35">
        <v>0</v>
      </c>
      <c r="BJ21" s="36">
        <v>0</v>
      </c>
      <c r="BK21" s="37">
        <v>0</v>
      </c>
    </row>
    <row r="22" spans="1:63" ht="12.75">
      <c r="A22" s="17" t="s">
        <v>86</v>
      </c>
      <c r="B22" s="25" t="s">
        <v>16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4"/>
    </row>
    <row r="23" spans="1:63" ht="12.75">
      <c r="A23" s="17"/>
      <c r="B23" s="26" t="s">
        <v>40</v>
      </c>
      <c r="C23" s="34">
        <v>0</v>
      </c>
      <c r="D23" s="35">
        <v>0</v>
      </c>
      <c r="E23" s="35">
        <v>0</v>
      </c>
      <c r="F23" s="35">
        <v>0</v>
      </c>
      <c r="G23" s="36">
        <v>0</v>
      </c>
      <c r="H23" s="34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6">
        <v>0</v>
      </c>
      <c r="R23" s="34">
        <v>0</v>
      </c>
      <c r="S23" s="35">
        <v>0</v>
      </c>
      <c r="T23" s="35">
        <v>0</v>
      </c>
      <c r="U23" s="35">
        <v>0</v>
      </c>
      <c r="V23" s="36">
        <v>0</v>
      </c>
      <c r="W23" s="34">
        <v>0</v>
      </c>
      <c r="X23" s="35">
        <v>0</v>
      </c>
      <c r="Y23" s="35">
        <v>0</v>
      </c>
      <c r="Z23" s="35">
        <v>0</v>
      </c>
      <c r="AA23" s="36">
        <v>0</v>
      </c>
      <c r="AB23" s="34">
        <v>0</v>
      </c>
      <c r="AC23" s="35">
        <v>0</v>
      </c>
      <c r="AD23" s="35">
        <v>0</v>
      </c>
      <c r="AE23" s="35">
        <v>0</v>
      </c>
      <c r="AF23" s="36">
        <v>0</v>
      </c>
      <c r="AG23" s="34">
        <v>0</v>
      </c>
      <c r="AH23" s="35">
        <v>0</v>
      </c>
      <c r="AI23" s="35">
        <v>0</v>
      </c>
      <c r="AJ23" s="35">
        <v>0</v>
      </c>
      <c r="AK23" s="36">
        <v>0</v>
      </c>
      <c r="AL23" s="34">
        <v>0</v>
      </c>
      <c r="AM23" s="35">
        <v>0</v>
      </c>
      <c r="AN23" s="35">
        <v>0</v>
      </c>
      <c r="AO23" s="35">
        <v>0</v>
      </c>
      <c r="AP23" s="36">
        <v>0</v>
      </c>
      <c r="AQ23" s="34">
        <v>0</v>
      </c>
      <c r="AR23" s="35">
        <v>0</v>
      </c>
      <c r="AS23" s="35">
        <v>0</v>
      </c>
      <c r="AT23" s="35">
        <v>0</v>
      </c>
      <c r="AU23" s="36">
        <v>0</v>
      </c>
      <c r="AV23" s="34">
        <v>0</v>
      </c>
      <c r="AW23" s="35">
        <v>0</v>
      </c>
      <c r="AX23" s="35">
        <v>0</v>
      </c>
      <c r="AY23" s="35">
        <v>0</v>
      </c>
      <c r="AZ23" s="36">
        <v>0</v>
      </c>
      <c r="BA23" s="34">
        <v>0</v>
      </c>
      <c r="BB23" s="35">
        <v>0</v>
      </c>
      <c r="BC23" s="35">
        <v>0</v>
      </c>
      <c r="BD23" s="35">
        <v>0</v>
      </c>
      <c r="BE23" s="36">
        <v>0</v>
      </c>
      <c r="BF23" s="34">
        <v>0</v>
      </c>
      <c r="BG23" s="35">
        <v>0</v>
      </c>
      <c r="BH23" s="35">
        <v>0</v>
      </c>
      <c r="BI23" s="35">
        <v>0</v>
      </c>
      <c r="BJ23" s="36">
        <v>0</v>
      </c>
      <c r="BK23" s="37">
        <v>0</v>
      </c>
    </row>
    <row r="24" spans="1:63" ht="12.75">
      <c r="A24" s="17"/>
      <c r="B24" s="26" t="s">
        <v>94</v>
      </c>
      <c r="C24" s="34">
        <v>0</v>
      </c>
      <c r="D24" s="35">
        <v>0</v>
      </c>
      <c r="E24" s="35">
        <v>0</v>
      </c>
      <c r="F24" s="35">
        <v>0</v>
      </c>
      <c r="G24" s="36">
        <v>0</v>
      </c>
      <c r="H24" s="34">
        <v>0</v>
      </c>
      <c r="I24" s="35">
        <v>0</v>
      </c>
      <c r="J24" s="35">
        <v>0</v>
      </c>
      <c r="K24" s="35">
        <v>0</v>
      </c>
      <c r="L24" s="36">
        <v>0</v>
      </c>
      <c r="M24" s="34">
        <v>0</v>
      </c>
      <c r="N24" s="35">
        <v>0</v>
      </c>
      <c r="O24" s="35">
        <v>0</v>
      </c>
      <c r="P24" s="35">
        <v>0</v>
      </c>
      <c r="Q24" s="36">
        <v>0</v>
      </c>
      <c r="R24" s="34">
        <v>0</v>
      </c>
      <c r="S24" s="35">
        <v>0</v>
      </c>
      <c r="T24" s="35">
        <v>0</v>
      </c>
      <c r="U24" s="35">
        <v>0</v>
      </c>
      <c r="V24" s="36">
        <v>0</v>
      </c>
      <c r="W24" s="34">
        <v>0</v>
      </c>
      <c r="X24" s="35">
        <v>0</v>
      </c>
      <c r="Y24" s="35">
        <v>0</v>
      </c>
      <c r="Z24" s="35">
        <v>0</v>
      </c>
      <c r="AA24" s="36">
        <v>0</v>
      </c>
      <c r="AB24" s="34">
        <v>0</v>
      </c>
      <c r="AC24" s="35">
        <v>0</v>
      </c>
      <c r="AD24" s="35">
        <v>0</v>
      </c>
      <c r="AE24" s="35">
        <v>0</v>
      </c>
      <c r="AF24" s="36">
        <v>0</v>
      </c>
      <c r="AG24" s="34">
        <v>0</v>
      </c>
      <c r="AH24" s="35">
        <v>0</v>
      </c>
      <c r="AI24" s="35">
        <v>0</v>
      </c>
      <c r="AJ24" s="35">
        <v>0</v>
      </c>
      <c r="AK24" s="36">
        <v>0</v>
      </c>
      <c r="AL24" s="34">
        <v>0</v>
      </c>
      <c r="AM24" s="35">
        <v>0</v>
      </c>
      <c r="AN24" s="35">
        <v>0</v>
      </c>
      <c r="AO24" s="35">
        <v>0</v>
      </c>
      <c r="AP24" s="36">
        <v>0</v>
      </c>
      <c r="AQ24" s="34">
        <v>0</v>
      </c>
      <c r="AR24" s="35">
        <v>0</v>
      </c>
      <c r="AS24" s="35">
        <v>0</v>
      </c>
      <c r="AT24" s="35">
        <v>0</v>
      </c>
      <c r="AU24" s="36">
        <v>0</v>
      </c>
      <c r="AV24" s="34">
        <v>0</v>
      </c>
      <c r="AW24" s="35">
        <v>0</v>
      </c>
      <c r="AX24" s="35">
        <v>0</v>
      </c>
      <c r="AY24" s="35">
        <v>0</v>
      </c>
      <c r="AZ24" s="36">
        <v>0</v>
      </c>
      <c r="BA24" s="34">
        <v>0</v>
      </c>
      <c r="BB24" s="35">
        <v>0</v>
      </c>
      <c r="BC24" s="35">
        <v>0</v>
      </c>
      <c r="BD24" s="35">
        <v>0</v>
      </c>
      <c r="BE24" s="36">
        <v>0</v>
      </c>
      <c r="BF24" s="34">
        <v>0</v>
      </c>
      <c r="BG24" s="35">
        <v>0</v>
      </c>
      <c r="BH24" s="35">
        <v>0</v>
      </c>
      <c r="BI24" s="35">
        <v>0</v>
      </c>
      <c r="BJ24" s="36">
        <v>0</v>
      </c>
      <c r="BK24" s="37">
        <v>0</v>
      </c>
    </row>
    <row r="25" spans="1:63" ht="12.75">
      <c r="A25" s="17"/>
      <c r="B25" s="27" t="s">
        <v>84</v>
      </c>
      <c r="C25" s="34">
        <f>+C9+C12+C15+C18+C21+C24</f>
        <v>0</v>
      </c>
      <c r="D25" s="35">
        <f aca="true" t="shared" si="0" ref="D25:BK25">+D9+D12+D15+D18+D21+D24</f>
        <v>11.664616495677201</v>
      </c>
      <c r="E25" s="35">
        <f t="shared" si="0"/>
        <v>0</v>
      </c>
      <c r="F25" s="35">
        <f t="shared" si="0"/>
        <v>0</v>
      </c>
      <c r="G25" s="36">
        <f t="shared" si="0"/>
        <v>0.0275104959354</v>
      </c>
      <c r="H25" s="34">
        <f t="shared" si="0"/>
        <v>16.293398168542616</v>
      </c>
      <c r="I25" s="35">
        <f t="shared" si="0"/>
        <v>2.6338427739993007</v>
      </c>
      <c r="J25" s="35">
        <f t="shared" si="0"/>
        <v>0</v>
      </c>
      <c r="K25" s="35">
        <f t="shared" si="0"/>
        <v>0</v>
      </c>
      <c r="L25" s="36">
        <f t="shared" si="0"/>
        <v>26.364091880765596</v>
      </c>
      <c r="M25" s="34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6">
        <f t="shared" si="0"/>
        <v>0</v>
      </c>
      <c r="R25" s="34">
        <f t="shared" si="0"/>
        <v>4.098586961300694</v>
      </c>
      <c r="S25" s="35">
        <f t="shared" si="0"/>
        <v>0.0222699366129</v>
      </c>
      <c r="T25" s="35">
        <f t="shared" si="0"/>
        <v>0</v>
      </c>
      <c r="U25" s="35">
        <f t="shared" si="0"/>
        <v>0</v>
      </c>
      <c r="V25" s="36">
        <f t="shared" si="0"/>
        <v>3.7788140426118</v>
      </c>
      <c r="W25" s="34">
        <f t="shared" si="0"/>
        <v>0</v>
      </c>
      <c r="X25" s="35">
        <f t="shared" si="0"/>
        <v>0.2596653552258</v>
      </c>
      <c r="Y25" s="35">
        <f t="shared" si="0"/>
        <v>0</v>
      </c>
      <c r="Z25" s="35">
        <f t="shared" si="0"/>
        <v>0</v>
      </c>
      <c r="AA25" s="36">
        <f t="shared" si="0"/>
        <v>0</v>
      </c>
      <c r="AB25" s="34">
        <f t="shared" si="0"/>
        <v>0.3200885474180001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6">
        <f t="shared" si="0"/>
        <v>0.1242856859353</v>
      </c>
      <c r="AG25" s="34">
        <f t="shared" si="0"/>
        <v>0</v>
      </c>
      <c r="AH25" s="35">
        <f t="shared" si="0"/>
        <v>0</v>
      </c>
      <c r="AI25" s="35">
        <f t="shared" si="0"/>
        <v>0</v>
      </c>
      <c r="AJ25" s="35">
        <f t="shared" si="0"/>
        <v>0</v>
      </c>
      <c r="AK25" s="36">
        <f t="shared" si="0"/>
        <v>0</v>
      </c>
      <c r="AL25" s="34">
        <f t="shared" si="0"/>
        <v>0.0112419691935</v>
      </c>
      <c r="AM25" s="35">
        <f t="shared" si="0"/>
        <v>0</v>
      </c>
      <c r="AN25" s="35">
        <f t="shared" si="0"/>
        <v>0</v>
      </c>
      <c r="AO25" s="35">
        <f t="shared" si="0"/>
        <v>0</v>
      </c>
      <c r="AP25" s="36">
        <f t="shared" si="0"/>
        <v>0</v>
      </c>
      <c r="AQ25" s="34">
        <f t="shared" si="0"/>
        <v>0</v>
      </c>
      <c r="AR25" s="35">
        <f t="shared" si="0"/>
        <v>0</v>
      </c>
      <c r="AS25" s="35">
        <f t="shared" si="0"/>
        <v>0</v>
      </c>
      <c r="AT25" s="35">
        <f t="shared" si="0"/>
        <v>0</v>
      </c>
      <c r="AU25" s="36">
        <f t="shared" si="0"/>
        <v>0</v>
      </c>
      <c r="AV25" s="34">
        <f t="shared" si="0"/>
        <v>1.9819562476024002</v>
      </c>
      <c r="AW25" s="35">
        <f t="shared" si="0"/>
        <v>0.1504260032579</v>
      </c>
      <c r="AX25" s="35">
        <f t="shared" si="0"/>
        <v>0</v>
      </c>
      <c r="AY25" s="35">
        <f t="shared" si="0"/>
        <v>0</v>
      </c>
      <c r="AZ25" s="36">
        <f t="shared" si="0"/>
        <v>0.822934029322</v>
      </c>
      <c r="BA25" s="34">
        <f t="shared" si="0"/>
        <v>0</v>
      </c>
      <c r="BB25" s="35">
        <f t="shared" si="0"/>
        <v>0</v>
      </c>
      <c r="BC25" s="35">
        <f t="shared" si="0"/>
        <v>0</v>
      </c>
      <c r="BD25" s="35">
        <f t="shared" si="0"/>
        <v>0</v>
      </c>
      <c r="BE25" s="36">
        <f t="shared" si="0"/>
        <v>0</v>
      </c>
      <c r="BF25" s="34">
        <f t="shared" si="0"/>
        <v>0.7392199146406001</v>
      </c>
      <c r="BG25" s="35">
        <f t="shared" si="0"/>
        <v>7.29987741E-05</v>
      </c>
      <c r="BH25" s="35">
        <f t="shared" si="0"/>
        <v>0</v>
      </c>
      <c r="BI25" s="35">
        <f t="shared" si="0"/>
        <v>0</v>
      </c>
      <c r="BJ25" s="36">
        <f t="shared" si="0"/>
        <v>0.21820744241909998</v>
      </c>
      <c r="BK25" s="39">
        <f t="shared" si="0"/>
        <v>69.51122894923424</v>
      </c>
    </row>
    <row r="26" spans="1:63" ht="3.75" customHeight="1">
      <c r="A26" s="17"/>
      <c r="B26" s="2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</row>
    <row r="27" spans="1:63" ht="12.75">
      <c r="A27" s="17" t="s">
        <v>1</v>
      </c>
      <c r="B27" s="24" t="s">
        <v>7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4"/>
    </row>
    <row r="28" spans="1:63" s="5" customFormat="1" ht="12.75">
      <c r="A28" s="17" t="s">
        <v>80</v>
      </c>
      <c r="B28" s="25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7" s="69" customFormat="1" ht="12.75">
      <c r="A29" s="65"/>
      <c r="B29" s="66" t="s">
        <v>2</v>
      </c>
      <c r="C29" s="57">
        <v>0</v>
      </c>
      <c r="D29" s="58">
        <v>0</v>
      </c>
      <c r="E29" s="58">
        <v>0</v>
      </c>
      <c r="F29" s="58">
        <v>0</v>
      </c>
      <c r="G29" s="59">
        <v>0</v>
      </c>
      <c r="H29" s="57">
        <v>15.586139912004402</v>
      </c>
      <c r="I29" s="57">
        <v>0</v>
      </c>
      <c r="J29" s="57">
        <v>0</v>
      </c>
      <c r="K29" s="57">
        <v>0</v>
      </c>
      <c r="L29" s="57">
        <v>1.2484463841582998</v>
      </c>
      <c r="M29" s="57">
        <v>0</v>
      </c>
      <c r="N29" s="58">
        <v>0</v>
      </c>
      <c r="O29" s="58">
        <v>0</v>
      </c>
      <c r="P29" s="58">
        <v>0</v>
      </c>
      <c r="Q29" s="59">
        <v>0</v>
      </c>
      <c r="R29" s="57">
        <v>4.716570226071693</v>
      </c>
      <c r="S29" s="57">
        <v>0</v>
      </c>
      <c r="T29" s="57">
        <v>0</v>
      </c>
      <c r="U29" s="57">
        <v>0</v>
      </c>
      <c r="V29" s="57">
        <v>0.2117366005157</v>
      </c>
      <c r="W29" s="57">
        <v>0</v>
      </c>
      <c r="X29" s="58">
        <v>0</v>
      </c>
      <c r="Y29" s="58">
        <v>0</v>
      </c>
      <c r="Z29" s="58">
        <v>0</v>
      </c>
      <c r="AA29" s="59">
        <v>0</v>
      </c>
      <c r="AB29" s="57">
        <v>0.18908447064280007</v>
      </c>
      <c r="AC29" s="58">
        <v>0</v>
      </c>
      <c r="AD29" s="58">
        <v>0</v>
      </c>
      <c r="AE29" s="58">
        <v>0</v>
      </c>
      <c r="AF29" s="59">
        <v>0.023712984548300002</v>
      </c>
      <c r="AG29" s="57">
        <v>0</v>
      </c>
      <c r="AH29" s="58">
        <v>0</v>
      </c>
      <c r="AI29" s="58">
        <v>0</v>
      </c>
      <c r="AJ29" s="58">
        <v>0</v>
      </c>
      <c r="AK29" s="59">
        <v>0</v>
      </c>
      <c r="AL29" s="57">
        <v>0.0009900685806</v>
      </c>
      <c r="AM29" s="58">
        <v>0</v>
      </c>
      <c r="AN29" s="58">
        <v>0</v>
      </c>
      <c r="AO29" s="58">
        <v>0</v>
      </c>
      <c r="AP29" s="59">
        <v>0</v>
      </c>
      <c r="AQ29" s="57">
        <v>0</v>
      </c>
      <c r="AR29" s="58">
        <v>0</v>
      </c>
      <c r="AS29" s="58">
        <v>0</v>
      </c>
      <c r="AT29" s="58">
        <v>0</v>
      </c>
      <c r="AU29" s="59">
        <v>0</v>
      </c>
      <c r="AV29" s="57">
        <v>2.8430378574190955</v>
      </c>
      <c r="AW29" s="58">
        <v>3.24026128E-05</v>
      </c>
      <c r="AX29" s="58">
        <v>0</v>
      </c>
      <c r="AY29" s="58">
        <v>0</v>
      </c>
      <c r="AZ29" s="59">
        <v>0.0763564976449</v>
      </c>
      <c r="BA29" s="57">
        <v>0</v>
      </c>
      <c r="BB29" s="58">
        <v>0</v>
      </c>
      <c r="BC29" s="58">
        <v>0</v>
      </c>
      <c r="BD29" s="58">
        <v>0</v>
      </c>
      <c r="BE29" s="59">
        <v>0</v>
      </c>
      <c r="BF29" s="57">
        <v>1.4099889826903997</v>
      </c>
      <c r="BG29" s="58">
        <v>0</v>
      </c>
      <c r="BH29" s="58">
        <v>0</v>
      </c>
      <c r="BI29" s="58">
        <v>0</v>
      </c>
      <c r="BJ29" s="59">
        <v>0</v>
      </c>
      <c r="BK29" s="67">
        <f>SUM(C29:BJ29)</f>
        <v>26.306096386888985</v>
      </c>
      <c r="BL29" s="68"/>
      <c r="BO29" s="63"/>
    </row>
    <row r="30" spans="1:63" s="5" customFormat="1" ht="12.75">
      <c r="A30" s="17"/>
      <c r="B30" s="26" t="s">
        <v>89</v>
      </c>
      <c r="C30" s="38">
        <f>+C29</f>
        <v>0</v>
      </c>
      <c r="D30" s="38">
        <f aca="true" t="shared" si="1" ref="D30:BK30">+D29</f>
        <v>0</v>
      </c>
      <c r="E30" s="38">
        <f t="shared" si="1"/>
        <v>0</v>
      </c>
      <c r="F30" s="38">
        <f t="shared" si="1"/>
        <v>0</v>
      </c>
      <c r="G30" s="38">
        <f t="shared" si="1"/>
        <v>0</v>
      </c>
      <c r="H30" s="38">
        <f t="shared" si="1"/>
        <v>15.586139912004402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1.2484463841582998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4.716570226071693</v>
      </c>
      <c r="S30" s="38">
        <f t="shared" si="1"/>
        <v>0</v>
      </c>
      <c r="T30" s="38">
        <f t="shared" si="1"/>
        <v>0</v>
      </c>
      <c r="U30" s="38">
        <f t="shared" si="1"/>
        <v>0</v>
      </c>
      <c r="V30" s="38">
        <f t="shared" si="1"/>
        <v>0.2117366005157</v>
      </c>
      <c r="W30" s="38">
        <f t="shared" si="1"/>
        <v>0</v>
      </c>
      <c r="X30" s="38">
        <f t="shared" si="1"/>
        <v>0</v>
      </c>
      <c r="Y30" s="38">
        <f t="shared" si="1"/>
        <v>0</v>
      </c>
      <c r="Z30" s="38">
        <f t="shared" si="1"/>
        <v>0</v>
      </c>
      <c r="AA30" s="38">
        <f t="shared" si="1"/>
        <v>0</v>
      </c>
      <c r="AB30" s="38">
        <f t="shared" si="1"/>
        <v>0.18908447064280007</v>
      </c>
      <c r="AC30" s="38">
        <f t="shared" si="1"/>
        <v>0</v>
      </c>
      <c r="AD30" s="38">
        <f t="shared" si="1"/>
        <v>0</v>
      </c>
      <c r="AE30" s="38">
        <f t="shared" si="1"/>
        <v>0</v>
      </c>
      <c r="AF30" s="38">
        <f t="shared" si="1"/>
        <v>0.023712984548300002</v>
      </c>
      <c r="AG30" s="38">
        <f t="shared" si="1"/>
        <v>0</v>
      </c>
      <c r="AH30" s="38">
        <f t="shared" si="1"/>
        <v>0</v>
      </c>
      <c r="AI30" s="38">
        <f t="shared" si="1"/>
        <v>0</v>
      </c>
      <c r="AJ30" s="38">
        <f t="shared" si="1"/>
        <v>0</v>
      </c>
      <c r="AK30" s="38">
        <f t="shared" si="1"/>
        <v>0</v>
      </c>
      <c r="AL30" s="38">
        <f t="shared" si="1"/>
        <v>0.0009900685806</v>
      </c>
      <c r="AM30" s="38">
        <f t="shared" si="1"/>
        <v>0</v>
      </c>
      <c r="AN30" s="38">
        <f t="shared" si="1"/>
        <v>0</v>
      </c>
      <c r="AO30" s="38">
        <f t="shared" si="1"/>
        <v>0</v>
      </c>
      <c r="AP30" s="38">
        <f t="shared" si="1"/>
        <v>0</v>
      </c>
      <c r="AQ30" s="38">
        <f t="shared" si="1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"/>
        <v>2.8430378574190955</v>
      </c>
      <c r="AW30" s="38">
        <f t="shared" si="1"/>
        <v>3.24026128E-05</v>
      </c>
      <c r="AX30" s="38">
        <f t="shared" si="1"/>
        <v>0</v>
      </c>
      <c r="AY30" s="38">
        <f t="shared" si="1"/>
        <v>0</v>
      </c>
      <c r="AZ30" s="38">
        <f t="shared" si="1"/>
        <v>0.0763564976449</v>
      </c>
      <c r="BA30" s="38">
        <f t="shared" si="1"/>
        <v>0</v>
      </c>
      <c r="BB30" s="38">
        <v>0</v>
      </c>
      <c r="BC30" s="38">
        <f t="shared" si="1"/>
        <v>0</v>
      </c>
      <c r="BD30" s="38">
        <f t="shared" si="1"/>
        <v>0</v>
      </c>
      <c r="BE30" s="38">
        <f t="shared" si="1"/>
        <v>0</v>
      </c>
      <c r="BF30" s="38">
        <f t="shared" si="1"/>
        <v>1.4099889826903997</v>
      </c>
      <c r="BG30" s="38">
        <f t="shared" si="1"/>
        <v>0</v>
      </c>
      <c r="BH30" s="38">
        <f t="shared" si="1"/>
        <v>0</v>
      </c>
      <c r="BI30" s="38">
        <f t="shared" si="1"/>
        <v>0</v>
      </c>
      <c r="BJ30" s="38">
        <f t="shared" si="1"/>
        <v>0</v>
      </c>
      <c r="BK30" s="38">
        <f t="shared" si="1"/>
        <v>26.306096386888985</v>
      </c>
    </row>
    <row r="31" spans="1:63" ht="12.75">
      <c r="A31" s="17" t="s">
        <v>81</v>
      </c>
      <c r="B31" s="25" t="s">
        <v>17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4"/>
    </row>
    <row r="32" spans="1:78" ht="12.75">
      <c r="A32" s="17"/>
      <c r="B32" s="54" t="s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2.2548411935483</v>
      </c>
      <c r="H32" s="34">
        <v>172.07773888829374</v>
      </c>
      <c r="I32" s="34">
        <v>3.5488593019986006</v>
      </c>
      <c r="J32" s="34">
        <v>0</v>
      </c>
      <c r="K32" s="34">
        <v>0</v>
      </c>
      <c r="L32" s="34">
        <v>72.48518988359272</v>
      </c>
      <c r="M32" s="34">
        <v>0</v>
      </c>
      <c r="N32" s="35">
        <v>0</v>
      </c>
      <c r="O32" s="35">
        <v>0</v>
      </c>
      <c r="P32" s="35">
        <v>0</v>
      </c>
      <c r="Q32" s="36">
        <v>0</v>
      </c>
      <c r="R32" s="34">
        <v>33.09573340105546</v>
      </c>
      <c r="S32" s="34">
        <v>0.9585360473869999</v>
      </c>
      <c r="T32" s="34">
        <v>0</v>
      </c>
      <c r="U32" s="34">
        <v>0</v>
      </c>
      <c r="V32" s="34">
        <v>7.6586196856742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4">
        <v>3.1805583040897014</v>
      </c>
      <c r="AC32" s="35">
        <v>0</v>
      </c>
      <c r="AD32" s="35">
        <v>0</v>
      </c>
      <c r="AE32" s="35">
        <v>0</v>
      </c>
      <c r="AF32" s="36">
        <v>1.8182261137092002</v>
      </c>
      <c r="AG32" s="34">
        <v>0</v>
      </c>
      <c r="AH32" s="35">
        <v>0</v>
      </c>
      <c r="AI32" s="35">
        <v>0</v>
      </c>
      <c r="AJ32" s="35">
        <v>0</v>
      </c>
      <c r="AK32" s="36">
        <v>0</v>
      </c>
      <c r="AL32" s="34">
        <v>0.15722306077320003</v>
      </c>
      <c r="AM32" s="35">
        <v>0</v>
      </c>
      <c r="AN32" s="35">
        <v>0</v>
      </c>
      <c r="AO32" s="35">
        <v>0</v>
      </c>
      <c r="AP32" s="36">
        <v>0</v>
      </c>
      <c r="AQ32" s="34">
        <v>0</v>
      </c>
      <c r="AR32" s="35">
        <v>0</v>
      </c>
      <c r="AS32" s="35">
        <v>0</v>
      </c>
      <c r="AT32" s="35">
        <v>0</v>
      </c>
      <c r="AU32" s="36">
        <v>0</v>
      </c>
      <c r="AV32" s="34">
        <v>37.32751999215132</v>
      </c>
      <c r="AW32" s="35">
        <v>6.394599985030897</v>
      </c>
      <c r="AX32" s="35">
        <v>0</v>
      </c>
      <c r="AY32" s="35">
        <v>0</v>
      </c>
      <c r="AZ32" s="36">
        <v>14.080831540931202</v>
      </c>
      <c r="BA32" s="34">
        <v>0</v>
      </c>
      <c r="BB32" s="35">
        <v>0</v>
      </c>
      <c r="BC32" s="35">
        <v>0</v>
      </c>
      <c r="BD32" s="35">
        <v>0</v>
      </c>
      <c r="BE32" s="36">
        <v>0</v>
      </c>
      <c r="BF32" s="34">
        <v>9.127252046823823</v>
      </c>
      <c r="BG32" s="35">
        <v>0.2147363879676</v>
      </c>
      <c r="BH32" s="35">
        <v>0</v>
      </c>
      <c r="BI32" s="35">
        <v>0</v>
      </c>
      <c r="BJ32" s="36">
        <v>3.4928162929024995</v>
      </c>
      <c r="BK32" s="37">
        <f>SUM(C32:BJ32)</f>
        <v>367.8732821259294</v>
      </c>
      <c r="BL32" s="40"/>
      <c r="BN32" s="40"/>
      <c r="BO32" s="63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  <row r="33" spans="1:63" ht="12.75">
      <c r="A33" s="17"/>
      <c r="B33" s="26" t="s">
        <v>90</v>
      </c>
      <c r="C33" s="34">
        <f>+C32</f>
        <v>0</v>
      </c>
      <c r="D33" s="34">
        <f aca="true" t="shared" si="2" ref="D33:BK33">+D32</f>
        <v>0</v>
      </c>
      <c r="E33" s="34">
        <f t="shared" si="2"/>
        <v>0</v>
      </c>
      <c r="F33" s="34">
        <f t="shared" si="2"/>
        <v>0</v>
      </c>
      <c r="G33" s="34">
        <f t="shared" si="2"/>
        <v>2.2548411935483</v>
      </c>
      <c r="H33" s="34">
        <f t="shared" si="2"/>
        <v>172.07773888829374</v>
      </c>
      <c r="I33" s="34">
        <f t="shared" si="2"/>
        <v>3.5488593019986006</v>
      </c>
      <c r="J33" s="34">
        <f t="shared" si="2"/>
        <v>0</v>
      </c>
      <c r="K33" s="34">
        <f t="shared" si="2"/>
        <v>0</v>
      </c>
      <c r="L33" s="34">
        <f t="shared" si="2"/>
        <v>72.48518988359272</v>
      </c>
      <c r="M33" s="34">
        <f t="shared" si="2"/>
        <v>0</v>
      </c>
      <c r="N33" s="34">
        <f t="shared" si="2"/>
        <v>0</v>
      </c>
      <c r="O33" s="34">
        <f t="shared" si="2"/>
        <v>0</v>
      </c>
      <c r="P33" s="34">
        <f t="shared" si="2"/>
        <v>0</v>
      </c>
      <c r="Q33" s="34">
        <f t="shared" si="2"/>
        <v>0</v>
      </c>
      <c r="R33" s="34">
        <f t="shared" si="2"/>
        <v>33.09573340105546</v>
      </c>
      <c r="S33" s="34">
        <f t="shared" si="2"/>
        <v>0.9585360473869999</v>
      </c>
      <c r="T33" s="34">
        <f t="shared" si="2"/>
        <v>0</v>
      </c>
      <c r="U33" s="34">
        <f t="shared" si="2"/>
        <v>0</v>
      </c>
      <c r="V33" s="34">
        <f t="shared" si="2"/>
        <v>7.6586196856742</v>
      </c>
      <c r="W33" s="34">
        <f t="shared" si="2"/>
        <v>0</v>
      </c>
      <c r="X33" s="34">
        <f t="shared" si="2"/>
        <v>0</v>
      </c>
      <c r="Y33" s="34">
        <f t="shared" si="2"/>
        <v>0</v>
      </c>
      <c r="Z33" s="34">
        <f t="shared" si="2"/>
        <v>0</v>
      </c>
      <c r="AA33" s="34">
        <f t="shared" si="2"/>
        <v>0</v>
      </c>
      <c r="AB33" s="34">
        <f t="shared" si="2"/>
        <v>3.1805583040897014</v>
      </c>
      <c r="AC33" s="34">
        <f t="shared" si="2"/>
        <v>0</v>
      </c>
      <c r="AD33" s="34">
        <f t="shared" si="2"/>
        <v>0</v>
      </c>
      <c r="AE33" s="34">
        <f t="shared" si="2"/>
        <v>0</v>
      </c>
      <c r="AF33" s="34">
        <f t="shared" si="2"/>
        <v>1.8182261137092002</v>
      </c>
      <c r="AG33" s="34">
        <f t="shared" si="2"/>
        <v>0</v>
      </c>
      <c r="AH33" s="34">
        <f t="shared" si="2"/>
        <v>0</v>
      </c>
      <c r="AI33" s="34">
        <f t="shared" si="2"/>
        <v>0</v>
      </c>
      <c r="AJ33" s="34">
        <f t="shared" si="2"/>
        <v>0</v>
      </c>
      <c r="AK33" s="34">
        <f t="shared" si="2"/>
        <v>0</v>
      </c>
      <c r="AL33" s="34">
        <f t="shared" si="2"/>
        <v>0.15722306077320003</v>
      </c>
      <c r="AM33" s="34">
        <f t="shared" si="2"/>
        <v>0</v>
      </c>
      <c r="AN33" s="34">
        <f t="shared" si="2"/>
        <v>0</v>
      </c>
      <c r="AO33" s="34">
        <f t="shared" si="2"/>
        <v>0</v>
      </c>
      <c r="AP33" s="34">
        <f t="shared" si="2"/>
        <v>0</v>
      </c>
      <c r="AQ33" s="34">
        <f t="shared" si="2"/>
        <v>0</v>
      </c>
      <c r="AR33" s="34">
        <f t="shared" si="2"/>
        <v>0</v>
      </c>
      <c r="AS33" s="34">
        <f t="shared" si="2"/>
        <v>0</v>
      </c>
      <c r="AT33" s="34">
        <f t="shared" si="2"/>
        <v>0</v>
      </c>
      <c r="AU33" s="34">
        <f t="shared" si="2"/>
        <v>0</v>
      </c>
      <c r="AV33" s="34">
        <f t="shared" si="2"/>
        <v>37.32751999215132</v>
      </c>
      <c r="AW33" s="34">
        <f t="shared" si="2"/>
        <v>6.394599985030897</v>
      </c>
      <c r="AX33" s="34">
        <f t="shared" si="2"/>
        <v>0</v>
      </c>
      <c r="AY33" s="34">
        <f t="shared" si="2"/>
        <v>0</v>
      </c>
      <c r="AZ33" s="34">
        <f t="shared" si="2"/>
        <v>14.080831540931202</v>
      </c>
      <c r="BA33" s="34">
        <f t="shared" si="2"/>
        <v>0</v>
      </c>
      <c r="BB33" s="34">
        <f t="shared" si="2"/>
        <v>0</v>
      </c>
      <c r="BC33" s="34">
        <f t="shared" si="2"/>
        <v>0</v>
      </c>
      <c r="BD33" s="34">
        <f t="shared" si="2"/>
        <v>0</v>
      </c>
      <c r="BE33" s="34">
        <f t="shared" si="2"/>
        <v>0</v>
      </c>
      <c r="BF33" s="34">
        <f t="shared" si="2"/>
        <v>9.127252046823823</v>
      </c>
      <c r="BG33" s="34">
        <f t="shared" si="2"/>
        <v>0.2147363879676</v>
      </c>
      <c r="BH33" s="34">
        <f t="shared" si="2"/>
        <v>0</v>
      </c>
      <c r="BI33" s="34">
        <f t="shared" si="2"/>
        <v>0</v>
      </c>
      <c r="BJ33" s="34">
        <f t="shared" si="2"/>
        <v>3.4928162929024995</v>
      </c>
      <c r="BK33" s="34">
        <f t="shared" si="2"/>
        <v>367.8732821259294</v>
      </c>
    </row>
    <row r="34" spans="1:66" ht="12.75">
      <c r="A34" s="17"/>
      <c r="B34" s="27" t="s">
        <v>88</v>
      </c>
      <c r="C34" s="34">
        <f>+C33+C30</f>
        <v>0</v>
      </c>
      <c r="D34" s="35">
        <f aca="true" t="shared" si="3" ref="D34:BJ34">+D33+D30</f>
        <v>0</v>
      </c>
      <c r="E34" s="35">
        <f t="shared" si="3"/>
        <v>0</v>
      </c>
      <c r="F34" s="35">
        <f t="shared" si="3"/>
        <v>0</v>
      </c>
      <c r="G34" s="36">
        <f t="shared" si="3"/>
        <v>2.2548411935483</v>
      </c>
      <c r="H34" s="34">
        <f t="shared" si="3"/>
        <v>187.66387880029814</v>
      </c>
      <c r="I34" s="35">
        <f t="shared" si="3"/>
        <v>3.5488593019986006</v>
      </c>
      <c r="J34" s="35">
        <f t="shared" si="3"/>
        <v>0</v>
      </c>
      <c r="K34" s="35">
        <f t="shared" si="3"/>
        <v>0</v>
      </c>
      <c r="L34" s="36">
        <f t="shared" si="3"/>
        <v>73.73363626775102</v>
      </c>
      <c r="M34" s="34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6">
        <f t="shared" si="3"/>
        <v>0</v>
      </c>
      <c r="R34" s="34">
        <f t="shared" si="3"/>
        <v>37.81230362712716</v>
      </c>
      <c r="S34" s="35">
        <f t="shared" si="3"/>
        <v>0.9585360473869999</v>
      </c>
      <c r="T34" s="35">
        <f t="shared" si="3"/>
        <v>0</v>
      </c>
      <c r="U34" s="35">
        <f t="shared" si="3"/>
        <v>0</v>
      </c>
      <c r="V34" s="36">
        <f t="shared" si="3"/>
        <v>7.8703562861899</v>
      </c>
      <c r="W34" s="34">
        <f t="shared" si="3"/>
        <v>0</v>
      </c>
      <c r="X34" s="35">
        <f t="shared" si="3"/>
        <v>0</v>
      </c>
      <c r="Y34" s="35">
        <f t="shared" si="3"/>
        <v>0</v>
      </c>
      <c r="Z34" s="35">
        <f t="shared" si="3"/>
        <v>0</v>
      </c>
      <c r="AA34" s="36">
        <f t="shared" si="3"/>
        <v>0</v>
      </c>
      <c r="AB34" s="34">
        <f t="shared" si="3"/>
        <v>3.3696427747325015</v>
      </c>
      <c r="AC34" s="35">
        <f t="shared" si="3"/>
        <v>0</v>
      </c>
      <c r="AD34" s="35">
        <f t="shared" si="3"/>
        <v>0</v>
      </c>
      <c r="AE34" s="35">
        <f t="shared" si="3"/>
        <v>0</v>
      </c>
      <c r="AF34" s="36">
        <f t="shared" si="3"/>
        <v>1.8419390982575001</v>
      </c>
      <c r="AG34" s="34">
        <f t="shared" si="3"/>
        <v>0</v>
      </c>
      <c r="AH34" s="35">
        <f t="shared" si="3"/>
        <v>0</v>
      </c>
      <c r="AI34" s="35">
        <f t="shared" si="3"/>
        <v>0</v>
      </c>
      <c r="AJ34" s="35">
        <f t="shared" si="3"/>
        <v>0</v>
      </c>
      <c r="AK34" s="36">
        <f t="shared" si="3"/>
        <v>0</v>
      </c>
      <c r="AL34" s="34">
        <f t="shared" si="3"/>
        <v>0.15821312935380002</v>
      </c>
      <c r="AM34" s="35">
        <f t="shared" si="3"/>
        <v>0</v>
      </c>
      <c r="AN34" s="35">
        <f t="shared" si="3"/>
        <v>0</v>
      </c>
      <c r="AO34" s="35">
        <f t="shared" si="3"/>
        <v>0</v>
      </c>
      <c r="AP34" s="36">
        <f t="shared" si="3"/>
        <v>0</v>
      </c>
      <c r="AQ34" s="34">
        <f t="shared" si="3"/>
        <v>0</v>
      </c>
      <c r="AR34" s="35">
        <f t="shared" si="3"/>
        <v>0</v>
      </c>
      <c r="AS34" s="35">
        <f t="shared" si="3"/>
        <v>0</v>
      </c>
      <c r="AT34" s="35">
        <f t="shared" si="3"/>
        <v>0</v>
      </c>
      <c r="AU34" s="36">
        <f t="shared" si="3"/>
        <v>0</v>
      </c>
      <c r="AV34" s="34">
        <f t="shared" si="3"/>
        <v>40.17055784957042</v>
      </c>
      <c r="AW34" s="35">
        <f t="shared" si="3"/>
        <v>6.394632387643697</v>
      </c>
      <c r="AX34" s="35">
        <f t="shared" si="3"/>
        <v>0</v>
      </c>
      <c r="AY34" s="35">
        <f t="shared" si="3"/>
        <v>0</v>
      </c>
      <c r="AZ34" s="36">
        <f t="shared" si="3"/>
        <v>14.157188038576102</v>
      </c>
      <c r="BA34" s="34">
        <f t="shared" si="3"/>
        <v>0</v>
      </c>
      <c r="BB34" s="35">
        <f t="shared" si="3"/>
        <v>0</v>
      </c>
      <c r="BC34" s="35">
        <f t="shared" si="3"/>
        <v>0</v>
      </c>
      <c r="BD34" s="35">
        <f t="shared" si="3"/>
        <v>0</v>
      </c>
      <c r="BE34" s="36">
        <f t="shared" si="3"/>
        <v>0</v>
      </c>
      <c r="BF34" s="34">
        <f t="shared" si="3"/>
        <v>10.537241029514224</v>
      </c>
      <c r="BG34" s="35">
        <f t="shared" si="3"/>
        <v>0.2147363879676</v>
      </c>
      <c r="BH34" s="35">
        <f t="shared" si="3"/>
        <v>0</v>
      </c>
      <c r="BI34" s="35">
        <f t="shared" si="3"/>
        <v>0</v>
      </c>
      <c r="BJ34" s="36">
        <f t="shared" si="3"/>
        <v>3.4928162929024995</v>
      </c>
      <c r="BK34" s="39">
        <f>+BK33+BK30</f>
        <v>394.1793785128184</v>
      </c>
      <c r="BN34" s="48"/>
    </row>
    <row r="35" spans="1:63" ht="3" customHeight="1">
      <c r="A35" s="17"/>
      <c r="B35" s="25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4"/>
    </row>
    <row r="36" spans="1:63" ht="12.75">
      <c r="A36" s="17" t="s">
        <v>18</v>
      </c>
      <c r="B36" s="24" t="s">
        <v>8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4"/>
    </row>
    <row r="37" spans="1:63" ht="12.75">
      <c r="A37" s="17" t="s">
        <v>80</v>
      </c>
      <c r="B37" s="25" t="s">
        <v>19</v>
      </c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4"/>
    </row>
    <row r="38" spans="1:63" ht="12.75">
      <c r="A38" s="17"/>
      <c r="B38" s="26" t="s">
        <v>40</v>
      </c>
      <c r="C38" s="34">
        <v>0</v>
      </c>
      <c r="D38" s="35">
        <v>0</v>
      </c>
      <c r="E38" s="35">
        <v>0</v>
      </c>
      <c r="F38" s="35">
        <v>0</v>
      </c>
      <c r="G38" s="36">
        <v>0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M38" s="34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6">
        <v>0</v>
      </c>
      <c r="W38" s="34">
        <v>0</v>
      </c>
      <c r="X38" s="35">
        <v>0</v>
      </c>
      <c r="Y38" s="35">
        <v>0</v>
      </c>
      <c r="Z38" s="35">
        <v>0</v>
      </c>
      <c r="AA38" s="36">
        <v>0</v>
      </c>
      <c r="AB38" s="34">
        <v>0</v>
      </c>
      <c r="AC38" s="35">
        <v>0</v>
      </c>
      <c r="AD38" s="35">
        <v>0</v>
      </c>
      <c r="AE38" s="35">
        <v>0</v>
      </c>
      <c r="AF38" s="36">
        <v>0</v>
      </c>
      <c r="AG38" s="34">
        <v>0</v>
      </c>
      <c r="AH38" s="35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5">
        <v>0</v>
      </c>
      <c r="AP38" s="36">
        <v>0</v>
      </c>
      <c r="AQ38" s="34">
        <v>0</v>
      </c>
      <c r="AR38" s="35">
        <v>0</v>
      </c>
      <c r="AS38" s="35">
        <v>0</v>
      </c>
      <c r="AT38" s="35">
        <v>0</v>
      </c>
      <c r="AU38" s="36">
        <v>0</v>
      </c>
      <c r="AV38" s="34">
        <v>0</v>
      </c>
      <c r="AW38" s="35">
        <v>0</v>
      </c>
      <c r="AX38" s="35">
        <v>0</v>
      </c>
      <c r="AY38" s="35">
        <v>0</v>
      </c>
      <c r="AZ38" s="36">
        <v>0</v>
      </c>
      <c r="BA38" s="34">
        <v>0</v>
      </c>
      <c r="BB38" s="35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5">
        <v>0</v>
      </c>
      <c r="BJ38" s="36">
        <v>0</v>
      </c>
      <c r="BK38" s="37">
        <v>0</v>
      </c>
    </row>
    <row r="39" spans="1:63" ht="12.75">
      <c r="A39" s="17"/>
      <c r="B39" s="27" t="s">
        <v>87</v>
      </c>
      <c r="C39" s="34">
        <v>0</v>
      </c>
      <c r="D39" s="35">
        <v>0</v>
      </c>
      <c r="E39" s="35">
        <v>0</v>
      </c>
      <c r="F39" s="35">
        <v>0</v>
      </c>
      <c r="G39" s="36">
        <v>0</v>
      </c>
      <c r="H39" s="34">
        <v>0</v>
      </c>
      <c r="I39" s="35">
        <v>0</v>
      </c>
      <c r="J39" s="35">
        <v>0</v>
      </c>
      <c r="K39" s="35">
        <v>0</v>
      </c>
      <c r="L39" s="36">
        <v>0</v>
      </c>
      <c r="M39" s="34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5">
        <v>0</v>
      </c>
      <c r="T39" s="35">
        <v>0</v>
      </c>
      <c r="U39" s="35">
        <v>0</v>
      </c>
      <c r="V39" s="36">
        <v>0</v>
      </c>
      <c r="W39" s="34">
        <v>0</v>
      </c>
      <c r="X39" s="35">
        <v>0</v>
      </c>
      <c r="Y39" s="35">
        <v>0</v>
      </c>
      <c r="Z39" s="35">
        <v>0</v>
      </c>
      <c r="AA39" s="36">
        <v>0</v>
      </c>
      <c r="AB39" s="34">
        <v>0</v>
      </c>
      <c r="AC39" s="35">
        <v>0</v>
      </c>
      <c r="AD39" s="35">
        <v>0</v>
      </c>
      <c r="AE39" s="35">
        <v>0</v>
      </c>
      <c r="AF39" s="36">
        <v>0</v>
      </c>
      <c r="AG39" s="34">
        <v>0</v>
      </c>
      <c r="AH39" s="35">
        <v>0</v>
      </c>
      <c r="AI39" s="35">
        <v>0</v>
      </c>
      <c r="AJ39" s="35">
        <v>0</v>
      </c>
      <c r="AK39" s="36">
        <v>0</v>
      </c>
      <c r="AL39" s="34">
        <v>0</v>
      </c>
      <c r="AM39" s="35">
        <v>0</v>
      </c>
      <c r="AN39" s="35">
        <v>0</v>
      </c>
      <c r="AO39" s="35">
        <v>0</v>
      </c>
      <c r="AP39" s="36">
        <v>0</v>
      </c>
      <c r="AQ39" s="34">
        <v>0</v>
      </c>
      <c r="AR39" s="35">
        <v>0</v>
      </c>
      <c r="AS39" s="35">
        <v>0</v>
      </c>
      <c r="AT39" s="35">
        <v>0</v>
      </c>
      <c r="AU39" s="36">
        <v>0</v>
      </c>
      <c r="AV39" s="34">
        <v>0</v>
      </c>
      <c r="AW39" s="35">
        <v>0</v>
      </c>
      <c r="AX39" s="35">
        <v>0</v>
      </c>
      <c r="AY39" s="35">
        <v>0</v>
      </c>
      <c r="AZ39" s="36">
        <v>0</v>
      </c>
      <c r="BA39" s="34">
        <v>0</v>
      </c>
      <c r="BB39" s="35">
        <v>0</v>
      </c>
      <c r="BC39" s="35">
        <v>0</v>
      </c>
      <c r="BD39" s="35">
        <v>0</v>
      </c>
      <c r="BE39" s="36">
        <v>0</v>
      </c>
      <c r="BF39" s="34">
        <v>0</v>
      </c>
      <c r="BG39" s="35">
        <v>0</v>
      </c>
      <c r="BH39" s="35">
        <v>0</v>
      </c>
      <c r="BI39" s="35">
        <v>0</v>
      </c>
      <c r="BJ39" s="36">
        <v>0</v>
      </c>
      <c r="BK39" s="37">
        <v>0</v>
      </c>
    </row>
    <row r="40" spans="1:63" ht="2.25" customHeight="1">
      <c r="A40" s="17"/>
      <c r="B40" s="2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4"/>
    </row>
    <row r="41" spans="1:63" ht="12.75">
      <c r="A41" s="17" t="s">
        <v>4</v>
      </c>
      <c r="B41" s="24" t="s">
        <v>9</v>
      </c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4"/>
    </row>
    <row r="42" spans="1:63" ht="12.75">
      <c r="A42" s="17" t="s">
        <v>80</v>
      </c>
      <c r="B42" s="25" t="s">
        <v>20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4"/>
    </row>
    <row r="43" spans="1:67" ht="12.75">
      <c r="A43" s="17"/>
      <c r="B43" s="26" t="s">
        <v>106</v>
      </c>
      <c r="C43" s="51">
        <v>0</v>
      </c>
      <c r="D43" s="52">
        <v>0.48856786805999997</v>
      </c>
      <c r="E43" s="50">
        <v>0</v>
      </c>
      <c r="F43" s="50">
        <v>0</v>
      </c>
      <c r="G43" s="53">
        <v>0.8469143654400001</v>
      </c>
      <c r="H43" s="34">
        <v>18.273355227072525</v>
      </c>
      <c r="I43" s="35">
        <v>11.249091284771985</v>
      </c>
      <c r="J43" s="35">
        <v>0</v>
      </c>
      <c r="K43" s="35">
        <v>0</v>
      </c>
      <c r="L43" s="36">
        <v>16.63299572054</v>
      </c>
      <c r="M43" s="51">
        <v>0</v>
      </c>
      <c r="N43" s="52">
        <v>0</v>
      </c>
      <c r="O43" s="52">
        <v>0</v>
      </c>
      <c r="P43" s="52">
        <v>0</v>
      </c>
      <c r="Q43" s="53">
        <v>0</v>
      </c>
      <c r="R43" s="34">
        <v>8.88273283242839</v>
      </c>
      <c r="S43" s="35">
        <v>0.05594710128799999</v>
      </c>
      <c r="T43" s="35">
        <v>0</v>
      </c>
      <c r="U43" s="35">
        <v>0</v>
      </c>
      <c r="V43" s="36">
        <v>0.6892053484959997</v>
      </c>
      <c r="W43" s="34">
        <v>0</v>
      </c>
      <c r="X43" s="35">
        <v>0</v>
      </c>
      <c r="Y43" s="35">
        <v>0</v>
      </c>
      <c r="Z43" s="35">
        <v>0</v>
      </c>
      <c r="AA43" s="36">
        <v>0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  <c r="AG43" s="34">
        <v>0</v>
      </c>
      <c r="AH43" s="35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5">
        <v>0</v>
      </c>
      <c r="AP43" s="36">
        <v>0</v>
      </c>
      <c r="AQ43" s="34">
        <v>0</v>
      </c>
      <c r="AR43" s="35">
        <v>0</v>
      </c>
      <c r="AS43" s="35">
        <v>0</v>
      </c>
      <c r="AT43" s="35">
        <v>0</v>
      </c>
      <c r="AU43" s="36">
        <v>0</v>
      </c>
      <c r="AV43" s="34">
        <v>0</v>
      </c>
      <c r="AW43" s="35">
        <v>0</v>
      </c>
      <c r="AX43" s="35">
        <v>0</v>
      </c>
      <c r="AY43" s="35">
        <v>0</v>
      </c>
      <c r="AZ43" s="36">
        <v>0</v>
      </c>
      <c r="BA43" s="34">
        <v>0</v>
      </c>
      <c r="BB43" s="35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5">
        <v>0</v>
      </c>
      <c r="BJ43" s="36">
        <v>0</v>
      </c>
      <c r="BK43" s="37">
        <f>SUM(C43:BJ43)</f>
        <v>57.11880974809689</v>
      </c>
      <c r="BL43" s="48"/>
      <c r="BO43" s="63"/>
    </row>
    <row r="44" spans="1:63" ht="12.75">
      <c r="A44" s="17"/>
      <c r="B44" s="26" t="s">
        <v>89</v>
      </c>
      <c r="C44" s="34">
        <f>C43</f>
        <v>0</v>
      </c>
      <c r="D44" s="34">
        <f>D43</f>
        <v>0.48856786805999997</v>
      </c>
      <c r="E44" s="34">
        <f>E43</f>
        <v>0</v>
      </c>
      <c r="F44" s="34">
        <f>F43</f>
        <v>0</v>
      </c>
      <c r="G44" s="34">
        <f>G43</f>
        <v>0.8469143654400001</v>
      </c>
      <c r="H44" s="34">
        <f aca="true" t="shared" si="4" ref="H44:BK44">H43</f>
        <v>18.273355227072525</v>
      </c>
      <c r="I44" s="34">
        <f t="shared" si="4"/>
        <v>11.249091284771985</v>
      </c>
      <c r="J44" s="34">
        <f t="shared" si="4"/>
        <v>0</v>
      </c>
      <c r="K44" s="34">
        <f t="shared" si="4"/>
        <v>0</v>
      </c>
      <c r="L44" s="34">
        <f t="shared" si="4"/>
        <v>16.63299572054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8.88273283242839</v>
      </c>
      <c r="S44" s="34">
        <f t="shared" si="4"/>
        <v>0.05594710128799999</v>
      </c>
      <c r="T44" s="34">
        <f t="shared" si="4"/>
        <v>0</v>
      </c>
      <c r="U44" s="34">
        <f t="shared" si="4"/>
        <v>0</v>
      </c>
      <c r="V44" s="34">
        <f t="shared" si="4"/>
        <v>0.6892053484959997</v>
      </c>
      <c r="W44" s="34">
        <f t="shared" si="4"/>
        <v>0</v>
      </c>
      <c r="X44" s="34">
        <f t="shared" si="4"/>
        <v>0</v>
      </c>
      <c r="Y44" s="34">
        <f t="shared" si="4"/>
        <v>0</v>
      </c>
      <c r="Z44" s="34">
        <f t="shared" si="4"/>
        <v>0</v>
      </c>
      <c r="AA44" s="34">
        <f t="shared" si="4"/>
        <v>0</v>
      </c>
      <c r="AB44" s="34">
        <f t="shared" si="4"/>
        <v>0</v>
      </c>
      <c r="AC44" s="34">
        <f t="shared" si="4"/>
        <v>0</v>
      </c>
      <c r="AD44" s="34">
        <f t="shared" si="4"/>
        <v>0</v>
      </c>
      <c r="AE44" s="34">
        <f t="shared" si="4"/>
        <v>0</v>
      </c>
      <c r="AF44" s="34">
        <f t="shared" si="4"/>
        <v>0</v>
      </c>
      <c r="AG44" s="34">
        <f t="shared" si="4"/>
        <v>0</v>
      </c>
      <c r="AH44" s="34">
        <f t="shared" si="4"/>
        <v>0</v>
      </c>
      <c r="AI44" s="34">
        <f t="shared" si="4"/>
        <v>0</v>
      </c>
      <c r="AJ44" s="34">
        <f t="shared" si="4"/>
        <v>0</v>
      </c>
      <c r="AK44" s="34">
        <f t="shared" si="4"/>
        <v>0</v>
      </c>
      <c r="AL44" s="34">
        <f t="shared" si="4"/>
        <v>0</v>
      </c>
      <c r="AM44" s="34">
        <f t="shared" si="4"/>
        <v>0</v>
      </c>
      <c r="AN44" s="34">
        <f t="shared" si="4"/>
        <v>0</v>
      </c>
      <c r="AO44" s="34">
        <f t="shared" si="4"/>
        <v>0</v>
      </c>
      <c r="AP44" s="34">
        <f t="shared" si="4"/>
        <v>0</v>
      </c>
      <c r="AQ44" s="34">
        <f t="shared" si="4"/>
        <v>0</v>
      </c>
      <c r="AR44" s="34">
        <f t="shared" si="4"/>
        <v>0</v>
      </c>
      <c r="AS44" s="34">
        <f t="shared" si="4"/>
        <v>0</v>
      </c>
      <c r="AT44" s="34">
        <f t="shared" si="4"/>
        <v>0</v>
      </c>
      <c r="AU44" s="34">
        <f t="shared" si="4"/>
        <v>0</v>
      </c>
      <c r="AV44" s="34">
        <f t="shared" si="4"/>
        <v>0</v>
      </c>
      <c r="AW44" s="34">
        <f t="shared" si="4"/>
        <v>0</v>
      </c>
      <c r="AX44" s="34">
        <f t="shared" si="4"/>
        <v>0</v>
      </c>
      <c r="AY44" s="34">
        <f t="shared" si="4"/>
        <v>0</v>
      </c>
      <c r="AZ44" s="34">
        <f t="shared" si="4"/>
        <v>0</v>
      </c>
      <c r="BA44" s="34">
        <f t="shared" si="4"/>
        <v>0</v>
      </c>
      <c r="BB44" s="34">
        <f t="shared" si="4"/>
        <v>0</v>
      </c>
      <c r="BC44" s="34">
        <f t="shared" si="4"/>
        <v>0</v>
      </c>
      <c r="BD44" s="34">
        <f t="shared" si="4"/>
        <v>0</v>
      </c>
      <c r="BE44" s="34">
        <f t="shared" si="4"/>
        <v>0</v>
      </c>
      <c r="BF44" s="34">
        <f t="shared" si="4"/>
        <v>0</v>
      </c>
      <c r="BG44" s="34">
        <f t="shared" si="4"/>
        <v>0</v>
      </c>
      <c r="BH44" s="34">
        <f t="shared" si="4"/>
        <v>0</v>
      </c>
      <c r="BI44" s="34">
        <f t="shared" si="4"/>
        <v>0</v>
      </c>
      <c r="BJ44" s="34">
        <f t="shared" si="4"/>
        <v>0</v>
      </c>
      <c r="BK44" s="34">
        <f t="shared" si="4"/>
        <v>57.11880974809689</v>
      </c>
    </row>
    <row r="45" spans="1:63" ht="12.75">
      <c r="A45" s="17" t="s">
        <v>81</v>
      </c>
      <c r="B45" s="25" t="s">
        <v>21</v>
      </c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4"/>
    </row>
    <row r="46" spans="1:67" ht="12.75">
      <c r="A46" s="17"/>
      <c r="B46" s="26" t="s">
        <v>107</v>
      </c>
      <c r="C46" s="34">
        <v>0</v>
      </c>
      <c r="D46" s="52">
        <v>0.148825611538</v>
      </c>
      <c r="E46" s="35">
        <v>0</v>
      </c>
      <c r="F46" s="35">
        <v>0</v>
      </c>
      <c r="G46" s="36">
        <v>0</v>
      </c>
      <c r="H46" s="34">
        <v>1.2802243534680047</v>
      </c>
      <c r="I46" s="35">
        <v>1.02227525818</v>
      </c>
      <c r="J46" s="35">
        <v>0</v>
      </c>
      <c r="K46" s="35">
        <v>0</v>
      </c>
      <c r="L46" s="36">
        <v>0.50901129158</v>
      </c>
      <c r="M46" s="34">
        <v>0</v>
      </c>
      <c r="N46" s="49">
        <v>0</v>
      </c>
      <c r="O46" s="35">
        <v>0</v>
      </c>
      <c r="P46" s="35">
        <v>0</v>
      </c>
      <c r="Q46" s="36">
        <v>0</v>
      </c>
      <c r="R46" s="34">
        <v>0.15126379016199984</v>
      </c>
      <c r="S46" s="35">
        <v>0.00013983056</v>
      </c>
      <c r="T46" s="35">
        <v>0</v>
      </c>
      <c r="U46" s="35">
        <v>0</v>
      </c>
      <c r="V46" s="36">
        <v>0.0006703086080000001</v>
      </c>
      <c r="W46" s="34">
        <v>0</v>
      </c>
      <c r="X46" s="35">
        <v>0</v>
      </c>
      <c r="Y46" s="35">
        <v>0</v>
      </c>
      <c r="Z46" s="35">
        <v>0</v>
      </c>
      <c r="AA46" s="36">
        <v>0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5">
        <v>0</v>
      </c>
      <c r="AK46" s="36">
        <v>0</v>
      </c>
      <c r="AL46" s="34">
        <v>0</v>
      </c>
      <c r="AM46" s="35">
        <v>0</v>
      </c>
      <c r="AN46" s="35">
        <v>0</v>
      </c>
      <c r="AO46" s="35">
        <v>0</v>
      </c>
      <c r="AP46" s="36">
        <v>0</v>
      </c>
      <c r="AQ46" s="34">
        <v>0</v>
      </c>
      <c r="AR46" s="35">
        <v>0</v>
      </c>
      <c r="AS46" s="35">
        <v>0</v>
      </c>
      <c r="AT46" s="35">
        <v>0</v>
      </c>
      <c r="AU46" s="36">
        <v>0</v>
      </c>
      <c r="AV46" s="34">
        <v>0</v>
      </c>
      <c r="AW46" s="35">
        <v>0</v>
      </c>
      <c r="AX46" s="35">
        <v>0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5">
        <v>0</v>
      </c>
      <c r="BE46" s="36">
        <v>0</v>
      </c>
      <c r="BF46" s="34">
        <v>0</v>
      </c>
      <c r="BG46" s="35">
        <v>0</v>
      </c>
      <c r="BH46" s="35">
        <v>0</v>
      </c>
      <c r="BI46" s="35">
        <v>0</v>
      </c>
      <c r="BJ46" s="36">
        <v>0</v>
      </c>
      <c r="BK46" s="37">
        <f>SUM(C46:BJ46)</f>
        <v>3.112410444096005</v>
      </c>
      <c r="BL46" s="48"/>
      <c r="BO46" s="63"/>
    </row>
    <row r="47" spans="1:63" ht="12.75">
      <c r="A47" s="17"/>
      <c r="B47" s="26" t="s">
        <v>90</v>
      </c>
      <c r="C47" s="48">
        <f>C46</f>
        <v>0</v>
      </c>
      <c r="D47" s="48">
        <f aca="true" t="shared" si="5" ref="D47:BK47">D46</f>
        <v>0.148825611538</v>
      </c>
      <c r="E47" s="48">
        <f t="shared" si="5"/>
        <v>0</v>
      </c>
      <c r="F47" s="48">
        <f t="shared" si="5"/>
        <v>0</v>
      </c>
      <c r="G47" s="48">
        <f t="shared" si="5"/>
        <v>0</v>
      </c>
      <c r="H47" s="48">
        <f t="shared" si="5"/>
        <v>1.2802243534680047</v>
      </c>
      <c r="I47" s="48">
        <f t="shared" si="5"/>
        <v>1.02227525818</v>
      </c>
      <c r="J47" s="48">
        <f t="shared" si="5"/>
        <v>0</v>
      </c>
      <c r="K47" s="48">
        <f t="shared" si="5"/>
        <v>0</v>
      </c>
      <c r="L47" s="48">
        <f t="shared" si="5"/>
        <v>0.50901129158</v>
      </c>
      <c r="M47" s="48">
        <f t="shared" si="5"/>
        <v>0</v>
      </c>
      <c r="N47" s="48">
        <f t="shared" si="5"/>
        <v>0</v>
      </c>
      <c r="O47" s="48">
        <f t="shared" si="5"/>
        <v>0</v>
      </c>
      <c r="P47" s="48">
        <f t="shared" si="5"/>
        <v>0</v>
      </c>
      <c r="Q47" s="48">
        <f t="shared" si="5"/>
        <v>0</v>
      </c>
      <c r="R47" s="48">
        <f t="shared" si="5"/>
        <v>0.15126379016199984</v>
      </c>
      <c r="S47" s="48">
        <f t="shared" si="5"/>
        <v>0.00013983056</v>
      </c>
      <c r="T47" s="48">
        <f t="shared" si="5"/>
        <v>0</v>
      </c>
      <c r="U47" s="48">
        <f t="shared" si="5"/>
        <v>0</v>
      </c>
      <c r="V47" s="48">
        <f t="shared" si="5"/>
        <v>0.0006703086080000001</v>
      </c>
      <c r="W47" s="48">
        <f t="shared" si="5"/>
        <v>0</v>
      </c>
      <c r="X47" s="48">
        <f t="shared" si="5"/>
        <v>0</v>
      </c>
      <c r="Y47" s="48">
        <f t="shared" si="5"/>
        <v>0</v>
      </c>
      <c r="Z47" s="48">
        <f t="shared" si="5"/>
        <v>0</v>
      </c>
      <c r="AA47" s="48">
        <f t="shared" si="5"/>
        <v>0</v>
      </c>
      <c r="AB47" s="48">
        <f t="shared" si="5"/>
        <v>0</v>
      </c>
      <c r="AC47" s="48">
        <f t="shared" si="5"/>
        <v>0</v>
      </c>
      <c r="AD47" s="48">
        <f t="shared" si="5"/>
        <v>0</v>
      </c>
      <c r="AE47" s="48">
        <f t="shared" si="5"/>
        <v>0</v>
      </c>
      <c r="AF47" s="48">
        <f t="shared" si="5"/>
        <v>0</v>
      </c>
      <c r="AG47" s="48">
        <f t="shared" si="5"/>
        <v>0</v>
      </c>
      <c r="AH47" s="48">
        <f t="shared" si="5"/>
        <v>0</v>
      </c>
      <c r="AI47" s="48">
        <f t="shared" si="5"/>
        <v>0</v>
      </c>
      <c r="AJ47" s="48">
        <f t="shared" si="5"/>
        <v>0</v>
      </c>
      <c r="AK47" s="48">
        <f t="shared" si="5"/>
        <v>0</v>
      </c>
      <c r="AL47" s="48">
        <f t="shared" si="5"/>
        <v>0</v>
      </c>
      <c r="AM47" s="48">
        <f t="shared" si="5"/>
        <v>0</v>
      </c>
      <c r="AN47" s="48">
        <f t="shared" si="5"/>
        <v>0</v>
      </c>
      <c r="AO47" s="48">
        <f t="shared" si="5"/>
        <v>0</v>
      </c>
      <c r="AP47" s="48">
        <f t="shared" si="5"/>
        <v>0</v>
      </c>
      <c r="AQ47" s="48">
        <f t="shared" si="5"/>
        <v>0</v>
      </c>
      <c r="AR47" s="48">
        <f t="shared" si="5"/>
        <v>0</v>
      </c>
      <c r="AS47" s="48">
        <f t="shared" si="5"/>
        <v>0</v>
      </c>
      <c r="AT47" s="48">
        <f t="shared" si="5"/>
        <v>0</v>
      </c>
      <c r="AU47" s="48">
        <f t="shared" si="5"/>
        <v>0</v>
      </c>
      <c r="AV47" s="48">
        <f t="shared" si="5"/>
        <v>0</v>
      </c>
      <c r="AW47" s="48">
        <f t="shared" si="5"/>
        <v>0</v>
      </c>
      <c r="AX47" s="48">
        <f t="shared" si="5"/>
        <v>0</v>
      </c>
      <c r="AY47" s="48">
        <f t="shared" si="5"/>
        <v>0</v>
      </c>
      <c r="AZ47" s="48">
        <f t="shared" si="5"/>
        <v>0</v>
      </c>
      <c r="BA47" s="48">
        <f t="shared" si="5"/>
        <v>0</v>
      </c>
      <c r="BB47" s="48">
        <f t="shared" si="5"/>
        <v>0</v>
      </c>
      <c r="BC47" s="48">
        <f t="shared" si="5"/>
        <v>0</v>
      </c>
      <c r="BD47" s="48">
        <f t="shared" si="5"/>
        <v>0</v>
      </c>
      <c r="BE47" s="48">
        <f t="shared" si="5"/>
        <v>0</v>
      </c>
      <c r="BF47" s="48">
        <f t="shared" si="5"/>
        <v>0</v>
      </c>
      <c r="BG47" s="48">
        <f t="shared" si="5"/>
        <v>0</v>
      </c>
      <c r="BH47" s="48">
        <f t="shared" si="5"/>
        <v>0</v>
      </c>
      <c r="BI47" s="48">
        <f t="shared" si="5"/>
        <v>0</v>
      </c>
      <c r="BJ47" s="48">
        <f t="shared" si="5"/>
        <v>0</v>
      </c>
      <c r="BK47" s="48">
        <f t="shared" si="5"/>
        <v>3.112410444096005</v>
      </c>
    </row>
    <row r="48" spans="1:63" ht="12.75">
      <c r="A48" s="17"/>
      <c r="B48" s="27" t="s">
        <v>88</v>
      </c>
      <c r="C48" s="34">
        <f>C44+C47</f>
        <v>0</v>
      </c>
      <c r="D48" s="34">
        <f aca="true" t="shared" si="6" ref="D48:BJ48">D44+D47</f>
        <v>0.637393479598</v>
      </c>
      <c r="E48" s="34">
        <f t="shared" si="6"/>
        <v>0</v>
      </c>
      <c r="F48" s="34">
        <f t="shared" si="6"/>
        <v>0</v>
      </c>
      <c r="G48" s="34">
        <f t="shared" si="6"/>
        <v>0.8469143654400001</v>
      </c>
      <c r="H48" s="34">
        <f t="shared" si="6"/>
        <v>19.55357958054053</v>
      </c>
      <c r="I48" s="34">
        <f t="shared" si="6"/>
        <v>12.271366542951986</v>
      </c>
      <c r="J48" s="34">
        <f t="shared" si="6"/>
        <v>0</v>
      </c>
      <c r="K48" s="34">
        <f t="shared" si="6"/>
        <v>0</v>
      </c>
      <c r="L48" s="34">
        <f t="shared" si="6"/>
        <v>17.142007012119997</v>
      </c>
      <c r="M48" s="34">
        <f>M44+M47</f>
        <v>0</v>
      </c>
      <c r="N48" s="34">
        <f>N44+N47</f>
        <v>0</v>
      </c>
      <c r="O48" s="34">
        <f>O44+O47</f>
        <v>0</v>
      </c>
      <c r="P48" s="34">
        <f>P44+P47</f>
        <v>0</v>
      </c>
      <c r="Q48" s="34">
        <f>Q44+Q47</f>
        <v>0</v>
      </c>
      <c r="R48" s="34">
        <f t="shared" si="6"/>
        <v>9.03399662259039</v>
      </c>
      <c r="S48" s="34">
        <f t="shared" si="6"/>
        <v>0.05608693184799999</v>
      </c>
      <c r="T48" s="34">
        <f t="shared" si="6"/>
        <v>0</v>
      </c>
      <c r="U48" s="34">
        <f t="shared" si="6"/>
        <v>0</v>
      </c>
      <c r="V48" s="34">
        <f t="shared" si="6"/>
        <v>0.6898756571039997</v>
      </c>
      <c r="W48" s="34">
        <f t="shared" si="6"/>
        <v>0</v>
      </c>
      <c r="X48" s="34">
        <f t="shared" si="6"/>
        <v>0</v>
      </c>
      <c r="Y48" s="34">
        <f t="shared" si="6"/>
        <v>0</v>
      </c>
      <c r="Z48" s="34">
        <f t="shared" si="6"/>
        <v>0</v>
      </c>
      <c r="AA48" s="34">
        <f t="shared" si="6"/>
        <v>0</v>
      </c>
      <c r="AB48" s="34">
        <f t="shared" si="6"/>
        <v>0</v>
      </c>
      <c r="AC48" s="34">
        <f t="shared" si="6"/>
        <v>0</v>
      </c>
      <c r="AD48" s="34">
        <f t="shared" si="6"/>
        <v>0</v>
      </c>
      <c r="AE48" s="34">
        <f t="shared" si="6"/>
        <v>0</v>
      </c>
      <c r="AF48" s="34">
        <f t="shared" si="6"/>
        <v>0</v>
      </c>
      <c r="AG48" s="34">
        <f t="shared" si="6"/>
        <v>0</v>
      </c>
      <c r="AH48" s="34">
        <f t="shared" si="6"/>
        <v>0</v>
      </c>
      <c r="AI48" s="34">
        <f t="shared" si="6"/>
        <v>0</v>
      </c>
      <c r="AJ48" s="34">
        <f t="shared" si="6"/>
        <v>0</v>
      </c>
      <c r="AK48" s="34">
        <f t="shared" si="6"/>
        <v>0</v>
      </c>
      <c r="AL48" s="34">
        <f t="shared" si="6"/>
        <v>0</v>
      </c>
      <c r="AM48" s="34">
        <f t="shared" si="6"/>
        <v>0</v>
      </c>
      <c r="AN48" s="34">
        <f t="shared" si="6"/>
        <v>0</v>
      </c>
      <c r="AO48" s="34">
        <f t="shared" si="6"/>
        <v>0</v>
      </c>
      <c r="AP48" s="34">
        <f t="shared" si="6"/>
        <v>0</v>
      </c>
      <c r="AQ48" s="34">
        <f t="shared" si="6"/>
        <v>0</v>
      </c>
      <c r="AR48" s="34">
        <f t="shared" si="6"/>
        <v>0</v>
      </c>
      <c r="AS48" s="34">
        <f t="shared" si="6"/>
        <v>0</v>
      </c>
      <c r="AT48" s="34">
        <f t="shared" si="6"/>
        <v>0</v>
      </c>
      <c r="AU48" s="34">
        <f t="shared" si="6"/>
        <v>0</v>
      </c>
      <c r="AV48" s="34">
        <f t="shared" si="6"/>
        <v>0</v>
      </c>
      <c r="AW48" s="34">
        <f t="shared" si="6"/>
        <v>0</v>
      </c>
      <c r="AX48" s="34">
        <f t="shared" si="6"/>
        <v>0</v>
      </c>
      <c r="AY48" s="34">
        <f t="shared" si="6"/>
        <v>0</v>
      </c>
      <c r="AZ48" s="34">
        <f t="shared" si="6"/>
        <v>0</v>
      </c>
      <c r="BA48" s="34">
        <f t="shared" si="6"/>
        <v>0</v>
      </c>
      <c r="BB48" s="34">
        <f t="shared" si="6"/>
        <v>0</v>
      </c>
      <c r="BC48" s="34">
        <f t="shared" si="6"/>
        <v>0</v>
      </c>
      <c r="BD48" s="34">
        <f t="shared" si="6"/>
        <v>0</v>
      </c>
      <c r="BE48" s="34">
        <f t="shared" si="6"/>
        <v>0</v>
      </c>
      <c r="BF48" s="34">
        <f t="shared" si="6"/>
        <v>0</v>
      </c>
      <c r="BG48" s="34">
        <f t="shared" si="6"/>
        <v>0</v>
      </c>
      <c r="BH48" s="34">
        <f t="shared" si="6"/>
        <v>0</v>
      </c>
      <c r="BI48" s="34">
        <f t="shared" si="6"/>
        <v>0</v>
      </c>
      <c r="BJ48" s="34">
        <f t="shared" si="6"/>
        <v>0</v>
      </c>
      <c r="BK48" s="39">
        <f>SUM(C48:BJ48)</f>
        <v>60.23122019219289</v>
      </c>
    </row>
    <row r="49" spans="1:63" ht="4.5" customHeight="1">
      <c r="A49" s="17"/>
      <c r="B49" s="25"/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4"/>
    </row>
    <row r="50" spans="1:63" ht="12.75">
      <c r="A50" s="17" t="s">
        <v>22</v>
      </c>
      <c r="B50" s="24" t="s">
        <v>23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4"/>
    </row>
    <row r="51" spans="1:63" ht="12.75">
      <c r="A51" s="17" t="s">
        <v>80</v>
      </c>
      <c r="B51" s="25" t="s">
        <v>24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4"/>
    </row>
    <row r="52" spans="1:63" ht="12.75">
      <c r="A52" s="17"/>
      <c r="B52" s="26" t="s">
        <v>40</v>
      </c>
      <c r="C52" s="34">
        <v>0</v>
      </c>
      <c r="D52" s="35">
        <v>0</v>
      </c>
      <c r="E52" s="35">
        <v>0</v>
      </c>
      <c r="F52" s="35">
        <v>0</v>
      </c>
      <c r="G52" s="36">
        <v>0</v>
      </c>
      <c r="H52" s="34">
        <v>0</v>
      </c>
      <c r="I52" s="35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5">
        <v>0</v>
      </c>
      <c r="Q52" s="36">
        <v>0</v>
      </c>
      <c r="R52" s="34">
        <v>0</v>
      </c>
      <c r="S52" s="35">
        <v>0</v>
      </c>
      <c r="T52" s="35">
        <v>0</v>
      </c>
      <c r="U52" s="35">
        <v>0</v>
      </c>
      <c r="V52" s="36">
        <v>0</v>
      </c>
      <c r="W52" s="34">
        <v>0</v>
      </c>
      <c r="X52" s="35">
        <v>0</v>
      </c>
      <c r="Y52" s="35">
        <v>0</v>
      </c>
      <c r="Z52" s="35">
        <v>0</v>
      </c>
      <c r="AA52" s="36">
        <v>0</v>
      </c>
      <c r="AB52" s="34">
        <v>0</v>
      </c>
      <c r="AC52" s="35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5">
        <v>0</v>
      </c>
      <c r="AK52" s="36">
        <v>0</v>
      </c>
      <c r="AL52" s="34">
        <v>0</v>
      </c>
      <c r="AM52" s="35">
        <v>0</v>
      </c>
      <c r="AN52" s="35">
        <v>0</v>
      </c>
      <c r="AO52" s="35">
        <v>0</v>
      </c>
      <c r="AP52" s="36">
        <v>0</v>
      </c>
      <c r="AQ52" s="34">
        <v>0</v>
      </c>
      <c r="AR52" s="35">
        <v>0</v>
      </c>
      <c r="AS52" s="35">
        <v>0</v>
      </c>
      <c r="AT52" s="35">
        <v>0</v>
      </c>
      <c r="AU52" s="36">
        <v>0</v>
      </c>
      <c r="AV52" s="34">
        <v>0</v>
      </c>
      <c r="AW52" s="35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5">
        <v>0</v>
      </c>
      <c r="BE52" s="36">
        <v>0</v>
      </c>
      <c r="BF52" s="34">
        <v>0</v>
      </c>
      <c r="BG52" s="35">
        <v>0</v>
      </c>
      <c r="BH52" s="35">
        <v>0</v>
      </c>
      <c r="BI52" s="35">
        <v>0</v>
      </c>
      <c r="BJ52" s="36">
        <v>0</v>
      </c>
      <c r="BK52" s="37">
        <f>SUM(C52:BJ52)</f>
        <v>0</v>
      </c>
    </row>
    <row r="53" spans="1:63" ht="12.75">
      <c r="A53" s="17"/>
      <c r="B53" s="27" t="s">
        <v>87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4">
        <v>0</v>
      </c>
      <c r="I53" s="35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5">
        <v>0</v>
      </c>
      <c r="Q53" s="36">
        <v>0</v>
      </c>
      <c r="R53" s="34">
        <v>0</v>
      </c>
      <c r="S53" s="35">
        <v>0</v>
      </c>
      <c r="T53" s="35">
        <v>0</v>
      </c>
      <c r="U53" s="35">
        <v>0</v>
      </c>
      <c r="V53" s="36">
        <v>0</v>
      </c>
      <c r="W53" s="34">
        <v>0</v>
      </c>
      <c r="X53" s="35">
        <v>0</v>
      </c>
      <c r="Y53" s="35">
        <v>0</v>
      </c>
      <c r="Z53" s="35">
        <v>0</v>
      </c>
      <c r="AA53" s="36">
        <v>0</v>
      </c>
      <c r="AB53" s="34">
        <v>0</v>
      </c>
      <c r="AC53" s="35">
        <v>0</v>
      </c>
      <c r="AD53" s="35">
        <v>0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5">
        <v>0</v>
      </c>
      <c r="AK53" s="36">
        <v>0</v>
      </c>
      <c r="AL53" s="34">
        <v>0</v>
      </c>
      <c r="AM53" s="35">
        <v>0</v>
      </c>
      <c r="AN53" s="35">
        <v>0</v>
      </c>
      <c r="AO53" s="35">
        <v>0</v>
      </c>
      <c r="AP53" s="36">
        <v>0</v>
      </c>
      <c r="AQ53" s="34">
        <v>0</v>
      </c>
      <c r="AR53" s="35">
        <v>0</v>
      </c>
      <c r="AS53" s="35">
        <v>0</v>
      </c>
      <c r="AT53" s="35">
        <v>0</v>
      </c>
      <c r="AU53" s="36">
        <v>0</v>
      </c>
      <c r="AV53" s="34">
        <v>0</v>
      </c>
      <c r="AW53" s="35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5">
        <v>0</v>
      </c>
      <c r="BE53" s="36">
        <v>0</v>
      </c>
      <c r="BF53" s="34">
        <v>0</v>
      </c>
      <c r="BG53" s="35">
        <v>0</v>
      </c>
      <c r="BH53" s="35">
        <v>0</v>
      </c>
      <c r="BI53" s="35">
        <v>0</v>
      </c>
      <c r="BJ53" s="36">
        <v>0</v>
      </c>
      <c r="BK53" s="37">
        <f>SUM(C53:BJ53)</f>
        <v>0</v>
      </c>
    </row>
    <row r="54" spans="1:63" ht="4.5" customHeight="1">
      <c r="A54" s="17"/>
      <c r="B54" s="29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4"/>
    </row>
    <row r="55" spans="1:64" ht="12.75">
      <c r="A55" s="17"/>
      <c r="B55" s="30" t="s">
        <v>103</v>
      </c>
      <c r="C55" s="43">
        <f>+C25+C34+C39+C48+C53</f>
        <v>0</v>
      </c>
      <c r="D55" s="43">
        <f aca="true" t="shared" si="7" ref="D55:BJ55">+D25+D34+D39+D48+D53</f>
        <v>12.302009975275201</v>
      </c>
      <c r="E55" s="43">
        <f t="shared" si="7"/>
        <v>0</v>
      </c>
      <c r="F55" s="43">
        <f t="shared" si="7"/>
        <v>0</v>
      </c>
      <c r="G55" s="44">
        <f t="shared" si="7"/>
        <v>3.1292660549236997</v>
      </c>
      <c r="H55" s="45">
        <f t="shared" si="7"/>
        <v>223.5108565493813</v>
      </c>
      <c r="I55" s="43">
        <f t="shared" si="7"/>
        <v>18.454068618949886</v>
      </c>
      <c r="J55" s="43">
        <f t="shared" si="7"/>
        <v>0</v>
      </c>
      <c r="K55" s="43">
        <f t="shared" si="7"/>
        <v>0</v>
      </c>
      <c r="L55" s="44">
        <f t="shared" si="7"/>
        <v>117.23973516063663</v>
      </c>
      <c r="M55" s="45">
        <f t="shared" si="7"/>
        <v>0</v>
      </c>
      <c r="N55" s="43">
        <f t="shared" si="7"/>
        <v>0</v>
      </c>
      <c r="O55" s="43">
        <f t="shared" si="7"/>
        <v>0</v>
      </c>
      <c r="P55" s="43">
        <f t="shared" si="7"/>
        <v>0</v>
      </c>
      <c r="Q55" s="44">
        <f t="shared" si="7"/>
        <v>0</v>
      </c>
      <c r="R55" s="45">
        <f t="shared" si="7"/>
        <v>50.94488721101824</v>
      </c>
      <c r="S55" s="43">
        <f t="shared" si="7"/>
        <v>1.0368929158478999</v>
      </c>
      <c r="T55" s="43">
        <f t="shared" si="7"/>
        <v>0</v>
      </c>
      <c r="U55" s="43">
        <f t="shared" si="7"/>
        <v>0</v>
      </c>
      <c r="V55" s="44">
        <f t="shared" si="7"/>
        <v>12.3390459859057</v>
      </c>
      <c r="W55" s="45">
        <f t="shared" si="7"/>
        <v>0</v>
      </c>
      <c r="X55" s="43">
        <f t="shared" si="7"/>
        <v>0.2596653552258</v>
      </c>
      <c r="Y55" s="43">
        <f t="shared" si="7"/>
        <v>0</v>
      </c>
      <c r="Z55" s="43">
        <f t="shared" si="7"/>
        <v>0</v>
      </c>
      <c r="AA55" s="44">
        <f t="shared" si="7"/>
        <v>0</v>
      </c>
      <c r="AB55" s="45">
        <f t="shared" si="7"/>
        <v>3.6897313221505015</v>
      </c>
      <c r="AC55" s="43">
        <f t="shared" si="7"/>
        <v>0</v>
      </c>
      <c r="AD55" s="43">
        <f t="shared" si="7"/>
        <v>0</v>
      </c>
      <c r="AE55" s="43">
        <f t="shared" si="7"/>
        <v>0</v>
      </c>
      <c r="AF55" s="44">
        <f t="shared" si="7"/>
        <v>1.9662247841928002</v>
      </c>
      <c r="AG55" s="45">
        <f t="shared" si="7"/>
        <v>0</v>
      </c>
      <c r="AH55" s="43">
        <f t="shared" si="7"/>
        <v>0</v>
      </c>
      <c r="AI55" s="43">
        <f t="shared" si="7"/>
        <v>0</v>
      </c>
      <c r="AJ55" s="43">
        <f t="shared" si="7"/>
        <v>0</v>
      </c>
      <c r="AK55" s="44">
        <f t="shared" si="7"/>
        <v>0</v>
      </c>
      <c r="AL55" s="45">
        <f t="shared" si="7"/>
        <v>0.16945509854730004</v>
      </c>
      <c r="AM55" s="43">
        <f t="shared" si="7"/>
        <v>0</v>
      </c>
      <c r="AN55" s="43">
        <f t="shared" si="7"/>
        <v>0</v>
      </c>
      <c r="AO55" s="43">
        <f t="shared" si="7"/>
        <v>0</v>
      </c>
      <c r="AP55" s="44">
        <f t="shared" si="7"/>
        <v>0</v>
      </c>
      <c r="AQ55" s="45">
        <f t="shared" si="7"/>
        <v>0</v>
      </c>
      <c r="AR55" s="43">
        <f t="shared" si="7"/>
        <v>0</v>
      </c>
      <c r="AS55" s="43">
        <f t="shared" si="7"/>
        <v>0</v>
      </c>
      <c r="AT55" s="43">
        <f t="shared" si="7"/>
        <v>0</v>
      </c>
      <c r="AU55" s="44">
        <f t="shared" si="7"/>
        <v>0</v>
      </c>
      <c r="AV55" s="45">
        <f t="shared" si="7"/>
        <v>42.15251409717282</v>
      </c>
      <c r="AW55" s="43">
        <f t="shared" si="7"/>
        <v>6.545058390901597</v>
      </c>
      <c r="AX55" s="43">
        <f t="shared" si="7"/>
        <v>0</v>
      </c>
      <c r="AY55" s="43">
        <f t="shared" si="7"/>
        <v>0</v>
      </c>
      <c r="AZ55" s="44">
        <f t="shared" si="7"/>
        <v>14.980122067898101</v>
      </c>
      <c r="BA55" s="45">
        <f t="shared" si="7"/>
        <v>0</v>
      </c>
      <c r="BB55" s="43">
        <f t="shared" si="7"/>
        <v>0</v>
      </c>
      <c r="BC55" s="43">
        <f t="shared" si="7"/>
        <v>0</v>
      </c>
      <c r="BD55" s="43">
        <f t="shared" si="7"/>
        <v>0</v>
      </c>
      <c r="BE55" s="44">
        <f t="shared" si="7"/>
        <v>0</v>
      </c>
      <c r="BF55" s="45">
        <f t="shared" si="7"/>
        <v>11.276460944154824</v>
      </c>
      <c r="BG55" s="43">
        <f t="shared" si="7"/>
        <v>0.2148093867417</v>
      </c>
      <c r="BH55" s="43">
        <f t="shared" si="7"/>
        <v>0</v>
      </c>
      <c r="BI55" s="43">
        <f t="shared" si="7"/>
        <v>0</v>
      </c>
      <c r="BJ55" s="44">
        <f t="shared" si="7"/>
        <v>3.7110237353215996</v>
      </c>
      <c r="BK55" s="39">
        <f>BK25+BK34+BK48</f>
        <v>523.9218276542456</v>
      </c>
      <c r="BL55" s="48"/>
    </row>
    <row r="56" spans="1:63" ht="4.5" customHeight="1">
      <c r="A56" s="17"/>
      <c r="B56" s="30"/>
      <c r="C56" s="77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8"/>
    </row>
    <row r="57" spans="1:63" ht="14.25" customHeight="1">
      <c r="A57" s="17" t="s">
        <v>5</v>
      </c>
      <c r="B57" s="31" t="s">
        <v>26</v>
      </c>
      <c r="C57" s="77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8"/>
    </row>
    <row r="58" spans="1:67" ht="12.75">
      <c r="A58" s="17"/>
      <c r="B58" s="26" t="s">
        <v>40</v>
      </c>
      <c r="C58" s="35">
        <v>0</v>
      </c>
      <c r="D58" s="35">
        <v>2.8069186339675998</v>
      </c>
      <c r="E58" s="35">
        <v>0</v>
      </c>
      <c r="F58" s="35">
        <v>0</v>
      </c>
      <c r="G58" s="35">
        <v>1.3412411928709</v>
      </c>
      <c r="H58" s="34">
        <v>7.747857350264578</v>
      </c>
      <c r="I58" s="34">
        <v>0.015759478677199998</v>
      </c>
      <c r="J58" s="34">
        <v>0</v>
      </c>
      <c r="K58" s="34">
        <v>0</v>
      </c>
      <c r="L58" s="34">
        <v>2.500674928835301</v>
      </c>
      <c r="M58" s="34">
        <v>0</v>
      </c>
      <c r="N58" s="35">
        <v>0</v>
      </c>
      <c r="O58" s="35">
        <v>0</v>
      </c>
      <c r="P58" s="35">
        <v>0</v>
      </c>
      <c r="Q58" s="42">
        <v>0</v>
      </c>
      <c r="R58" s="34">
        <v>1.9306501310877984</v>
      </c>
      <c r="S58" s="34">
        <v>0</v>
      </c>
      <c r="T58" s="34">
        <v>0</v>
      </c>
      <c r="U58" s="34">
        <v>0</v>
      </c>
      <c r="V58" s="34">
        <v>0.0978918046448</v>
      </c>
      <c r="W58" s="41">
        <v>0</v>
      </c>
      <c r="X58" s="35">
        <v>0</v>
      </c>
      <c r="Y58" s="35">
        <v>0</v>
      </c>
      <c r="Z58" s="35">
        <v>0</v>
      </c>
      <c r="AA58" s="42">
        <v>0</v>
      </c>
      <c r="AB58" s="34">
        <v>0.21484343432130004</v>
      </c>
      <c r="AC58" s="35">
        <v>0</v>
      </c>
      <c r="AD58" s="35">
        <v>0</v>
      </c>
      <c r="AE58" s="35">
        <v>0</v>
      </c>
      <c r="AF58" s="42">
        <v>0.39101159654830003</v>
      </c>
      <c r="AG58" s="34">
        <v>0</v>
      </c>
      <c r="AH58" s="35">
        <v>0</v>
      </c>
      <c r="AI58" s="35">
        <v>0</v>
      </c>
      <c r="AJ58" s="35">
        <v>0</v>
      </c>
      <c r="AK58" s="42">
        <v>0</v>
      </c>
      <c r="AL58" s="34">
        <v>0.0020680119354</v>
      </c>
      <c r="AM58" s="35">
        <v>0</v>
      </c>
      <c r="AN58" s="35">
        <v>0</v>
      </c>
      <c r="AO58" s="35">
        <v>0</v>
      </c>
      <c r="AP58" s="42">
        <v>0</v>
      </c>
      <c r="AQ58" s="34">
        <v>0</v>
      </c>
      <c r="AR58" s="35">
        <v>0</v>
      </c>
      <c r="AS58" s="35">
        <v>0</v>
      </c>
      <c r="AT58" s="35">
        <v>0</v>
      </c>
      <c r="AU58" s="42">
        <v>0</v>
      </c>
      <c r="AV58" s="34">
        <v>1.6090573329737983</v>
      </c>
      <c r="AW58" s="35">
        <v>0.0006026240322</v>
      </c>
      <c r="AX58" s="35">
        <v>0</v>
      </c>
      <c r="AY58" s="35">
        <v>0</v>
      </c>
      <c r="AZ58" s="42">
        <v>0.5535602180643</v>
      </c>
      <c r="BA58" s="34">
        <v>0</v>
      </c>
      <c r="BB58" s="35">
        <v>0</v>
      </c>
      <c r="BC58" s="35">
        <v>0</v>
      </c>
      <c r="BD58" s="35">
        <v>0</v>
      </c>
      <c r="BE58" s="42">
        <v>0</v>
      </c>
      <c r="BF58" s="34">
        <v>0.5793287623418997</v>
      </c>
      <c r="BG58" s="35">
        <v>1.2903193500000001E-05</v>
      </c>
      <c r="BH58" s="35">
        <v>0</v>
      </c>
      <c r="BI58" s="35">
        <v>0</v>
      </c>
      <c r="BJ58" s="42">
        <v>0.0044116471935</v>
      </c>
      <c r="BK58" s="37">
        <f>SUM(C58:BJ58)</f>
        <v>19.79589005095237</v>
      </c>
      <c r="BL58" s="48"/>
      <c r="BO58" s="63"/>
    </row>
    <row r="59" spans="1:63" ht="13.5" thickBot="1">
      <c r="A59" s="32"/>
      <c r="B59" s="27" t="s">
        <v>87</v>
      </c>
      <c r="C59" s="35">
        <f aca="true" t="shared" si="8" ref="C59:BJ59">+C58</f>
        <v>0</v>
      </c>
      <c r="D59" s="35">
        <f t="shared" si="8"/>
        <v>2.8069186339675998</v>
      </c>
      <c r="E59" s="35">
        <f t="shared" si="8"/>
        <v>0</v>
      </c>
      <c r="F59" s="35">
        <f t="shared" si="8"/>
        <v>0</v>
      </c>
      <c r="G59" s="42">
        <f t="shared" si="8"/>
        <v>1.3412411928709</v>
      </c>
      <c r="H59" s="34">
        <f t="shared" si="8"/>
        <v>7.747857350264578</v>
      </c>
      <c r="I59" s="35">
        <f t="shared" si="8"/>
        <v>0.015759478677199998</v>
      </c>
      <c r="J59" s="35">
        <f t="shared" si="8"/>
        <v>0</v>
      </c>
      <c r="K59" s="35">
        <f t="shared" si="8"/>
        <v>0</v>
      </c>
      <c r="L59" s="42">
        <f t="shared" si="8"/>
        <v>2.500674928835301</v>
      </c>
      <c r="M59" s="34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42">
        <f t="shared" si="8"/>
        <v>0</v>
      </c>
      <c r="R59" s="34">
        <f t="shared" si="8"/>
        <v>1.9306501310877984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6">
        <f t="shared" si="8"/>
        <v>0.0978918046448</v>
      </c>
      <c r="W59" s="41">
        <f t="shared" si="8"/>
        <v>0</v>
      </c>
      <c r="X59" s="35">
        <f t="shared" si="8"/>
        <v>0</v>
      </c>
      <c r="Y59" s="35">
        <f t="shared" si="8"/>
        <v>0</v>
      </c>
      <c r="Z59" s="35">
        <f t="shared" si="8"/>
        <v>0</v>
      </c>
      <c r="AA59" s="42">
        <f t="shared" si="8"/>
        <v>0</v>
      </c>
      <c r="AB59" s="34">
        <f t="shared" si="8"/>
        <v>0.21484343432130004</v>
      </c>
      <c r="AC59" s="35">
        <f t="shared" si="8"/>
        <v>0</v>
      </c>
      <c r="AD59" s="35">
        <f t="shared" si="8"/>
        <v>0</v>
      </c>
      <c r="AE59" s="35">
        <f t="shared" si="8"/>
        <v>0</v>
      </c>
      <c r="AF59" s="42">
        <f t="shared" si="8"/>
        <v>0.39101159654830003</v>
      </c>
      <c r="AG59" s="34">
        <f t="shared" si="8"/>
        <v>0</v>
      </c>
      <c r="AH59" s="35">
        <f t="shared" si="8"/>
        <v>0</v>
      </c>
      <c r="AI59" s="35">
        <f t="shared" si="8"/>
        <v>0</v>
      </c>
      <c r="AJ59" s="35">
        <f t="shared" si="8"/>
        <v>0</v>
      </c>
      <c r="AK59" s="42">
        <f t="shared" si="8"/>
        <v>0</v>
      </c>
      <c r="AL59" s="34">
        <f t="shared" si="8"/>
        <v>0.0020680119354</v>
      </c>
      <c r="AM59" s="35">
        <f t="shared" si="8"/>
        <v>0</v>
      </c>
      <c r="AN59" s="35">
        <f t="shared" si="8"/>
        <v>0</v>
      </c>
      <c r="AO59" s="35">
        <f t="shared" si="8"/>
        <v>0</v>
      </c>
      <c r="AP59" s="42">
        <f t="shared" si="8"/>
        <v>0</v>
      </c>
      <c r="AQ59" s="34">
        <f t="shared" si="8"/>
        <v>0</v>
      </c>
      <c r="AR59" s="35">
        <f t="shared" si="8"/>
        <v>0</v>
      </c>
      <c r="AS59" s="35">
        <f t="shared" si="8"/>
        <v>0</v>
      </c>
      <c r="AT59" s="35">
        <f t="shared" si="8"/>
        <v>0</v>
      </c>
      <c r="AU59" s="42">
        <f t="shared" si="8"/>
        <v>0</v>
      </c>
      <c r="AV59" s="34">
        <f t="shared" si="8"/>
        <v>1.6090573329737983</v>
      </c>
      <c r="AW59" s="35">
        <f t="shared" si="8"/>
        <v>0.0006026240322</v>
      </c>
      <c r="AX59" s="35">
        <f t="shared" si="8"/>
        <v>0</v>
      </c>
      <c r="AY59" s="35">
        <f t="shared" si="8"/>
        <v>0</v>
      </c>
      <c r="AZ59" s="42">
        <f t="shared" si="8"/>
        <v>0.5535602180643</v>
      </c>
      <c r="BA59" s="34">
        <f t="shared" si="8"/>
        <v>0</v>
      </c>
      <c r="BB59" s="35">
        <f t="shared" si="8"/>
        <v>0</v>
      </c>
      <c r="BC59" s="35">
        <f t="shared" si="8"/>
        <v>0</v>
      </c>
      <c r="BD59" s="35">
        <f t="shared" si="8"/>
        <v>0</v>
      </c>
      <c r="BE59" s="42">
        <f t="shared" si="8"/>
        <v>0</v>
      </c>
      <c r="BF59" s="34">
        <f t="shared" si="8"/>
        <v>0.5793287623418997</v>
      </c>
      <c r="BG59" s="35">
        <f t="shared" si="8"/>
        <v>1.2903193500000001E-05</v>
      </c>
      <c r="BH59" s="35">
        <f t="shared" si="8"/>
        <v>0</v>
      </c>
      <c r="BI59" s="35">
        <f t="shared" si="8"/>
        <v>0</v>
      </c>
      <c r="BJ59" s="42">
        <f t="shared" si="8"/>
        <v>0.0044116471935</v>
      </c>
      <c r="BK59" s="38">
        <f>+BK58</f>
        <v>19.79589005095237</v>
      </c>
    </row>
    <row r="60" spans="1:2" ht="6" customHeight="1">
      <c r="A60" s="5"/>
      <c r="B60" s="23"/>
    </row>
    <row r="61" spans="1:12" ht="12.75">
      <c r="A61" s="5"/>
      <c r="B61" s="5" t="s">
        <v>29</v>
      </c>
      <c r="L61" s="18" t="s">
        <v>41</v>
      </c>
    </row>
    <row r="62" spans="1:12" ht="12.75">
      <c r="A62" s="5"/>
      <c r="B62" s="5" t="s">
        <v>30</v>
      </c>
      <c r="C62" s="48"/>
      <c r="L62" s="5" t="s">
        <v>33</v>
      </c>
    </row>
    <row r="63" spans="12:63" ht="12.75">
      <c r="L63" s="5" t="s">
        <v>34</v>
      </c>
      <c r="BK63" s="48"/>
    </row>
    <row r="64" spans="2:12" ht="12.75">
      <c r="B64" s="5" t="s">
        <v>36</v>
      </c>
      <c r="L64" s="5" t="s">
        <v>102</v>
      </c>
    </row>
    <row r="65" spans="2:12" ht="12.75">
      <c r="B65" s="5" t="s">
        <v>37</v>
      </c>
      <c r="L65" s="5" t="s">
        <v>104</v>
      </c>
    </row>
    <row r="66" spans="2:12" ht="12.75">
      <c r="B66" s="5"/>
      <c r="L66" s="5" t="s">
        <v>35</v>
      </c>
    </row>
    <row r="74" ht="12.75">
      <c r="B74" s="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6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5" t="s">
        <v>110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2" ht="12.75">
      <c r="B3" s="105" t="s">
        <v>105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2:12" ht="30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55" t="s">
        <v>99</v>
      </c>
      <c r="K4" s="22" t="s">
        <v>78</v>
      </c>
      <c r="L4" s="22" t="s">
        <v>100</v>
      </c>
    </row>
    <row r="5" spans="2:12" ht="12.75">
      <c r="B5" s="19">
        <v>1</v>
      </c>
      <c r="C5" s="20" t="s">
        <v>43</v>
      </c>
      <c r="D5" s="46">
        <v>0</v>
      </c>
      <c r="E5" s="46">
        <v>0</v>
      </c>
      <c r="F5" s="35">
        <v>0</v>
      </c>
      <c r="G5" s="46">
        <v>0</v>
      </c>
      <c r="H5" s="46">
        <v>0</v>
      </c>
      <c r="I5" s="43">
        <v>0.00012418099200000001</v>
      </c>
      <c r="J5" s="35">
        <v>0</v>
      </c>
      <c r="K5" s="35">
        <f>SUM(D5:J5)</f>
        <v>0.00012418099200000001</v>
      </c>
      <c r="L5" s="35">
        <v>0</v>
      </c>
    </row>
    <row r="6" spans="2:12" ht="12.75">
      <c r="B6" s="19">
        <v>2</v>
      </c>
      <c r="C6" s="21" t="s">
        <v>44</v>
      </c>
      <c r="D6" s="47">
        <v>0.0608881246772</v>
      </c>
      <c r="E6" s="46">
        <v>0</v>
      </c>
      <c r="F6" s="35">
        <v>1.0578405471522</v>
      </c>
      <c r="G6" s="46">
        <v>0</v>
      </c>
      <c r="H6" s="46">
        <v>0</v>
      </c>
      <c r="I6" s="43">
        <v>0.7106802841640036</v>
      </c>
      <c r="J6" s="35">
        <v>0.003906710956000001</v>
      </c>
      <c r="K6" s="35">
        <f aca="true" t="shared" si="0" ref="K6:K41">SUM(D6:J6)</f>
        <v>1.8333156669494037</v>
      </c>
      <c r="L6" s="35">
        <v>0.008327792160799999</v>
      </c>
    </row>
    <row r="7" spans="2:12" ht="12.75">
      <c r="B7" s="19">
        <v>3</v>
      </c>
      <c r="C7" s="20" t="s">
        <v>45</v>
      </c>
      <c r="D7" s="46">
        <v>0</v>
      </c>
      <c r="E7" s="46">
        <v>0</v>
      </c>
      <c r="F7" s="35">
        <v>0</v>
      </c>
      <c r="G7" s="46">
        <v>0</v>
      </c>
      <c r="H7" s="46">
        <v>0</v>
      </c>
      <c r="I7" s="43">
        <v>0.004718877695999999</v>
      </c>
      <c r="J7" s="35">
        <v>0</v>
      </c>
      <c r="K7" s="35">
        <f t="shared" si="0"/>
        <v>0.004718877695999999</v>
      </c>
      <c r="L7" s="35">
        <v>0</v>
      </c>
    </row>
    <row r="8" spans="2:12" ht="12.75">
      <c r="B8" s="19">
        <v>4</v>
      </c>
      <c r="C8" s="21" t="s">
        <v>46</v>
      </c>
      <c r="D8" s="47">
        <v>0</v>
      </c>
      <c r="E8" s="46">
        <v>0</v>
      </c>
      <c r="F8" s="35">
        <v>0.26135455741759994</v>
      </c>
      <c r="G8" s="46">
        <v>0</v>
      </c>
      <c r="H8" s="46">
        <v>0</v>
      </c>
      <c r="I8" s="43">
        <v>0.14207259582400003</v>
      </c>
      <c r="J8" s="35">
        <v>0.0083788576</v>
      </c>
      <c r="K8" s="35">
        <f t="shared" si="0"/>
        <v>0.41180601084159996</v>
      </c>
      <c r="L8" s="35">
        <v>0.0131604731935</v>
      </c>
    </row>
    <row r="9" spans="2:12" ht="12.75">
      <c r="B9" s="19">
        <v>5</v>
      </c>
      <c r="C9" s="21" t="s">
        <v>47</v>
      </c>
      <c r="D9" s="47">
        <v>0.013826294870899999</v>
      </c>
      <c r="E9" s="46">
        <v>0</v>
      </c>
      <c r="F9" s="35">
        <v>0.3033938225789002</v>
      </c>
      <c r="G9" s="46">
        <v>0</v>
      </c>
      <c r="H9" s="46">
        <v>0</v>
      </c>
      <c r="I9" s="43">
        <v>0.23911387397600037</v>
      </c>
      <c r="J9" s="35">
        <v>0.00083788576</v>
      </c>
      <c r="K9" s="35">
        <f t="shared" si="0"/>
        <v>0.5571718771858005</v>
      </c>
      <c r="L9" s="35">
        <v>0.0022684101289999997</v>
      </c>
    </row>
    <row r="10" spans="2:12" ht="12.75">
      <c r="B10" s="19">
        <v>6</v>
      </c>
      <c r="C10" s="21" t="s">
        <v>48</v>
      </c>
      <c r="D10" s="47">
        <v>0.018601652999800003</v>
      </c>
      <c r="E10" s="46">
        <v>0</v>
      </c>
      <c r="F10" s="35">
        <v>0.5245575221582</v>
      </c>
      <c r="G10" s="46">
        <v>0</v>
      </c>
      <c r="H10" s="46">
        <v>0</v>
      </c>
      <c r="I10" s="43">
        <v>0.09079453864400006</v>
      </c>
      <c r="J10" s="35">
        <v>0</v>
      </c>
      <c r="K10" s="35">
        <f t="shared" si="0"/>
        <v>0.6339537138019999</v>
      </c>
      <c r="L10" s="35">
        <v>0.0087296811288</v>
      </c>
    </row>
    <row r="11" spans="2:12" ht="12.75">
      <c r="B11" s="19">
        <v>7</v>
      </c>
      <c r="C11" s="21" t="s">
        <v>49</v>
      </c>
      <c r="D11" s="47">
        <v>0</v>
      </c>
      <c r="E11" s="46">
        <v>0</v>
      </c>
      <c r="F11" s="35">
        <v>0.0756980925482</v>
      </c>
      <c r="G11" s="46">
        <v>0</v>
      </c>
      <c r="H11" s="46">
        <v>0</v>
      </c>
      <c r="I11" s="43">
        <v>0.11301537964400002</v>
      </c>
      <c r="J11" s="35">
        <v>0.0010900498059999999</v>
      </c>
      <c r="K11" s="35">
        <f t="shared" si="0"/>
        <v>0.18980352199820003</v>
      </c>
      <c r="L11" s="35">
        <v>0</v>
      </c>
    </row>
    <row r="12" spans="2:12" ht="12.75">
      <c r="B12" s="19">
        <v>8</v>
      </c>
      <c r="C12" s="20" t="s">
        <v>50</v>
      </c>
      <c r="D12" s="46">
        <v>0</v>
      </c>
      <c r="E12" s="46">
        <v>0</v>
      </c>
      <c r="F12" s="35">
        <v>0</v>
      </c>
      <c r="G12" s="46">
        <v>0</v>
      </c>
      <c r="H12" s="46">
        <v>0</v>
      </c>
      <c r="I12" s="43">
        <v>0</v>
      </c>
      <c r="J12" s="35">
        <v>0</v>
      </c>
      <c r="K12" s="35">
        <f t="shared" si="0"/>
        <v>0</v>
      </c>
      <c r="L12" s="35">
        <v>0</v>
      </c>
    </row>
    <row r="13" spans="2:12" ht="12.75">
      <c r="B13" s="19">
        <v>9</v>
      </c>
      <c r="C13" s="20" t="s">
        <v>51</v>
      </c>
      <c r="D13" s="46">
        <v>0</v>
      </c>
      <c r="E13" s="46">
        <v>0</v>
      </c>
      <c r="F13" s="35">
        <v>0</v>
      </c>
      <c r="G13" s="46">
        <v>0</v>
      </c>
      <c r="H13" s="46">
        <v>0</v>
      </c>
      <c r="I13" s="35">
        <v>0</v>
      </c>
      <c r="J13" s="35">
        <v>0</v>
      </c>
      <c r="K13" s="35">
        <f t="shared" si="0"/>
        <v>0</v>
      </c>
      <c r="L13" s="35">
        <v>0</v>
      </c>
    </row>
    <row r="14" spans="2:12" ht="12.75">
      <c r="B14" s="19">
        <v>10</v>
      </c>
      <c r="C14" s="21" t="s">
        <v>52</v>
      </c>
      <c r="D14" s="47">
        <v>0.042258464387</v>
      </c>
      <c r="E14" s="46">
        <v>0</v>
      </c>
      <c r="F14" s="35">
        <v>0.31113770693359993</v>
      </c>
      <c r="G14" s="46">
        <v>0</v>
      </c>
      <c r="H14" s="46">
        <v>0</v>
      </c>
      <c r="I14" s="43">
        <v>0.15656161573600003</v>
      </c>
      <c r="J14" s="35">
        <v>0.011227669184</v>
      </c>
      <c r="K14" s="35">
        <f t="shared" si="0"/>
        <v>0.5211854562405999</v>
      </c>
      <c r="L14" s="35">
        <v>0.0082312710642</v>
      </c>
    </row>
    <row r="15" spans="2:12" ht="12.75">
      <c r="B15" s="19">
        <v>11</v>
      </c>
      <c r="C15" s="21" t="s">
        <v>53</v>
      </c>
      <c r="D15" s="47">
        <v>0.6759897116759002</v>
      </c>
      <c r="E15" s="46">
        <v>0</v>
      </c>
      <c r="F15" s="35">
        <v>6.5994046882268</v>
      </c>
      <c r="G15" s="46">
        <v>0</v>
      </c>
      <c r="H15" s="46">
        <v>0</v>
      </c>
      <c r="I15" s="43">
        <v>1.8402190365280047</v>
      </c>
      <c r="J15" s="35">
        <v>0.014987921793999999</v>
      </c>
      <c r="K15" s="35">
        <f t="shared" si="0"/>
        <v>9.130601358224705</v>
      </c>
      <c r="L15" s="35">
        <v>0.1848372527717</v>
      </c>
    </row>
    <row r="16" spans="2:12" ht="12.75">
      <c r="B16" s="19">
        <v>12</v>
      </c>
      <c r="C16" s="21" t="s">
        <v>54</v>
      </c>
      <c r="D16" s="47">
        <v>0.0457723302254</v>
      </c>
      <c r="E16" s="46">
        <v>0</v>
      </c>
      <c r="F16" s="35">
        <v>2.9379973833147006</v>
      </c>
      <c r="G16" s="46">
        <v>0</v>
      </c>
      <c r="H16" s="46">
        <v>0</v>
      </c>
      <c r="I16" s="43">
        <v>1.161275212608002</v>
      </c>
      <c r="J16" s="35">
        <v>0.027885895064000004</v>
      </c>
      <c r="K16" s="35">
        <f t="shared" si="0"/>
        <v>4.172930821212103</v>
      </c>
      <c r="L16" s="35">
        <v>0.0213359329675</v>
      </c>
    </row>
    <row r="17" spans="2:12" ht="12.75">
      <c r="B17" s="19">
        <v>13</v>
      </c>
      <c r="C17" s="21" t="s">
        <v>55</v>
      </c>
      <c r="D17" s="47">
        <v>0</v>
      </c>
      <c r="E17" s="46">
        <v>0</v>
      </c>
      <c r="F17" s="35">
        <v>0.0079840929997</v>
      </c>
      <c r="G17" s="46">
        <v>0</v>
      </c>
      <c r="H17" s="46">
        <v>0</v>
      </c>
      <c r="I17" s="43">
        <v>0.027963351248</v>
      </c>
      <c r="J17" s="35">
        <v>0</v>
      </c>
      <c r="K17" s="35">
        <f t="shared" si="0"/>
        <v>0.0359474442477</v>
      </c>
      <c r="L17" s="35">
        <v>0.00014845867740000002</v>
      </c>
    </row>
    <row r="18" spans="2:12" ht="12.75">
      <c r="B18" s="19">
        <v>14</v>
      </c>
      <c r="C18" s="21" t="s">
        <v>56</v>
      </c>
      <c r="D18" s="47">
        <v>0</v>
      </c>
      <c r="E18" s="46">
        <v>0</v>
      </c>
      <c r="F18" s="35">
        <v>0.020825577225500002</v>
      </c>
      <c r="G18" s="46">
        <v>0</v>
      </c>
      <c r="H18" s="46">
        <v>0</v>
      </c>
      <c r="I18" s="43">
        <v>0.033915986775999996</v>
      </c>
      <c r="J18" s="35">
        <v>0</v>
      </c>
      <c r="K18" s="35">
        <f t="shared" si="0"/>
        <v>0.0547415640015</v>
      </c>
      <c r="L18" s="35">
        <v>0</v>
      </c>
    </row>
    <row r="19" spans="2:12" ht="12.75">
      <c r="B19" s="19">
        <v>15</v>
      </c>
      <c r="C19" s="21" t="s">
        <v>57</v>
      </c>
      <c r="D19" s="47">
        <v>0.0033402024515</v>
      </c>
      <c r="E19" s="46">
        <v>0</v>
      </c>
      <c r="F19" s="35">
        <v>0.9879752703862001</v>
      </c>
      <c r="G19" s="46">
        <v>0</v>
      </c>
      <c r="H19" s="46">
        <v>0</v>
      </c>
      <c r="I19" s="43">
        <v>0.20309591252400017</v>
      </c>
      <c r="J19" s="35">
        <v>0.000150098332</v>
      </c>
      <c r="K19" s="35">
        <f t="shared" si="0"/>
        <v>1.1945614836937004</v>
      </c>
      <c r="L19" s="35">
        <v>0</v>
      </c>
    </row>
    <row r="20" spans="2:12" ht="12.75">
      <c r="B20" s="19">
        <v>16</v>
      </c>
      <c r="C20" s="21" t="s">
        <v>58</v>
      </c>
      <c r="D20" s="47">
        <v>0.9657175346104999</v>
      </c>
      <c r="E20" s="46">
        <v>0</v>
      </c>
      <c r="F20" s="35">
        <v>10.780295888406693</v>
      </c>
      <c r="G20" s="46">
        <v>0</v>
      </c>
      <c r="H20" s="46">
        <v>0</v>
      </c>
      <c r="I20" s="43">
        <v>4.225516941863974</v>
      </c>
      <c r="J20" s="35">
        <v>0.208839612906</v>
      </c>
      <c r="K20" s="35">
        <f t="shared" si="0"/>
        <v>16.180369977787166</v>
      </c>
      <c r="L20" s="35">
        <v>0.25939293261049995</v>
      </c>
    </row>
    <row r="21" spans="2:12" ht="12.75">
      <c r="B21" s="19">
        <v>17</v>
      </c>
      <c r="C21" s="21" t="s">
        <v>59</v>
      </c>
      <c r="D21" s="47">
        <v>0.061739595548100004</v>
      </c>
      <c r="E21" s="46">
        <v>0</v>
      </c>
      <c r="F21" s="35">
        <v>1.6027541688934002</v>
      </c>
      <c r="G21" s="46">
        <v>0</v>
      </c>
      <c r="H21" s="46">
        <v>0</v>
      </c>
      <c r="I21" s="43">
        <v>0.8336561831360056</v>
      </c>
      <c r="J21" s="35">
        <v>0.030555083648000005</v>
      </c>
      <c r="K21" s="35">
        <f t="shared" si="0"/>
        <v>2.528705031225506</v>
      </c>
      <c r="L21" s="35">
        <v>0.0519948462895</v>
      </c>
    </row>
    <row r="22" spans="2:12" ht="12.75">
      <c r="B22" s="19">
        <v>18</v>
      </c>
      <c r="C22" s="20" t="s">
        <v>60</v>
      </c>
      <c r="D22" s="46">
        <v>0</v>
      </c>
      <c r="E22" s="46">
        <v>0</v>
      </c>
      <c r="F22" s="35">
        <v>0</v>
      </c>
      <c r="G22" s="46">
        <v>0</v>
      </c>
      <c r="H22" s="46">
        <v>0</v>
      </c>
      <c r="I22" s="35">
        <v>0</v>
      </c>
      <c r="J22" s="35">
        <v>0</v>
      </c>
      <c r="K22" s="35">
        <f t="shared" si="0"/>
        <v>0</v>
      </c>
      <c r="L22" s="35">
        <v>0</v>
      </c>
    </row>
    <row r="23" spans="2:12" ht="12.75">
      <c r="B23" s="19">
        <v>19</v>
      </c>
      <c r="C23" s="21" t="s">
        <v>61</v>
      </c>
      <c r="D23" s="47">
        <v>0.08609505103210001</v>
      </c>
      <c r="E23" s="46">
        <v>0</v>
      </c>
      <c r="F23" s="35">
        <v>0.6871869756722998</v>
      </c>
      <c r="G23" s="46">
        <v>0</v>
      </c>
      <c r="H23" s="46">
        <v>0</v>
      </c>
      <c r="I23" s="43">
        <v>1.160933901212014</v>
      </c>
      <c r="J23" s="35">
        <v>0.008012685728</v>
      </c>
      <c r="K23" s="35">
        <f t="shared" si="0"/>
        <v>1.9422286136444138</v>
      </c>
      <c r="L23" s="35">
        <v>0.0026830751289999995</v>
      </c>
    </row>
    <row r="24" spans="2:12" ht="12.75">
      <c r="B24" s="19">
        <v>20</v>
      </c>
      <c r="C24" s="21" t="s">
        <v>62</v>
      </c>
      <c r="D24" s="47">
        <v>64.4119391976662</v>
      </c>
      <c r="E24" s="46">
        <v>0</v>
      </c>
      <c r="F24" s="35">
        <v>330.5853137007198</v>
      </c>
      <c r="G24" s="46">
        <v>0</v>
      </c>
      <c r="H24" s="46">
        <v>0</v>
      </c>
      <c r="I24" s="43">
        <v>26.224618009820208</v>
      </c>
      <c r="J24" s="35">
        <v>2.448949492050003</v>
      </c>
      <c r="K24" s="35">
        <f t="shared" si="0"/>
        <v>423.6708204002562</v>
      </c>
      <c r="L24" s="35">
        <v>17.947584829585843</v>
      </c>
    </row>
    <row r="25" spans="2:12" ht="12.75">
      <c r="B25" s="19">
        <v>21</v>
      </c>
      <c r="C25" s="20" t="s">
        <v>63</v>
      </c>
      <c r="D25" s="46">
        <v>0</v>
      </c>
      <c r="E25" s="46">
        <v>0</v>
      </c>
      <c r="F25" s="35">
        <v>0</v>
      </c>
      <c r="G25" s="46">
        <v>0</v>
      </c>
      <c r="H25" s="46">
        <v>0</v>
      </c>
      <c r="I25" s="43">
        <v>0.0017385338880000001</v>
      </c>
      <c r="J25" s="35">
        <v>0</v>
      </c>
      <c r="K25" s="35">
        <f t="shared" si="0"/>
        <v>0.0017385338880000001</v>
      </c>
      <c r="L25" s="35">
        <v>0</v>
      </c>
    </row>
    <row r="26" spans="2:12" ht="12.75">
      <c r="B26" s="19">
        <v>22</v>
      </c>
      <c r="C26" s="21" t="s">
        <v>64</v>
      </c>
      <c r="D26" s="47">
        <v>0</v>
      </c>
      <c r="E26" s="46">
        <v>0</v>
      </c>
      <c r="F26" s="35">
        <v>0.0054059843225</v>
      </c>
      <c r="G26" s="46">
        <v>0</v>
      </c>
      <c r="H26" s="46">
        <v>0</v>
      </c>
      <c r="I26" s="43">
        <v>0.009810298368</v>
      </c>
      <c r="J26" s="35">
        <v>0</v>
      </c>
      <c r="K26" s="35">
        <f t="shared" si="0"/>
        <v>0.0152162826905</v>
      </c>
      <c r="L26" s="35">
        <v>0</v>
      </c>
    </row>
    <row r="27" spans="2:12" ht="12.75">
      <c r="B27" s="19">
        <v>23</v>
      </c>
      <c r="C27" s="20" t="s">
        <v>65</v>
      </c>
      <c r="D27" s="46">
        <v>0</v>
      </c>
      <c r="E27" s="46">
        <v>0</v>
      </c>
      <c r="F27" s="35">
        <v>0</v>
      </c>
      <c r="G27" s="46">
        <v>0</v>
      </c>
      <c r="H27" s="46">
        <v>0</v>
      </c>
      <c r="I27" s="35">
        <v>0</v>
      </c>
      <c r="J27" s="35">
        <v>0</v>
      </c>
      <c r="K27" s="35">
        <f t="shared" si="0"/>
        <v>0</v>
      </c>
      <c r="L27" s="35">
        <v>0</v>
      </c>
    </row>
    <row r="28" spans="2:12" ht="12.75">
      <c r="B28" s="19">
        <v>24</v>
      </c>
      <c r="C28" s="20" t="s">
        <v>66</v>
      </c>
      <c r="D28" s="46">
        <v>0</v>
      </c>
      <c r="E28" s="46">
        <v>0</v>
      </c>
      <c r="F28" s="35">
        <v>0</v>
      </c>
      <c r="G28" s="46">
        <v>0</v>
      </c>
      <c r="H28" s="46">
        <v>0</v>
      </c>
      <c r="I28" s="43">
        <v>0.001986895872</v>
      </c>
      <c r="J28" s="35">
        <v>0</v>
      </c>
      <c r="K28" s="35">
        <f t="shared" si="0"/>
        <v>0.001986895872</v>
      </c>
      <c r="L28" s="35">
        <v>0</v>
      </c>
    </row>
    <row r="29" spans="2:12" ht="12.75">
      <c r="B29" s="19">
        <v>25</v>
      </c>
      <c r="C29" s="21" t="s">
        <v>67</v>
      </c>
      <c r="D29" s="47">
        <v>0.08121249496699999</v>
      </c>
      <c r="E29" s="46">
        <v>0</v>
      </c>
      <c r="F29" s="35">
        <v>7.544197768174494</v>
      </c>
      <c r="G29" s="46">
        <v>0</v>
      </c>
      <c r="H29" s="46">
        <v>0</v>
      </c>
      <c r="I29" s="43">
        <v>2.2537921273199952</v>
      </c>
      <c r="J29" s="35">
        <v>0.06084719155</v>
      </c>
      <c r="K29" s="35">
        <f t="shared" si="0"/>
        <v>9.94004958201149</v>
      </c>
      <c r="L29" s="35">
        <v>0.082853028128</v>
      </c>
    </row>
    <row r="30" spans="2:12" ht="12.75">
      <c r="B30" s="19">
        <v>26</v>
      </c>
      <c r="C30" s="21" t="s">
        <v>68</v>
      </c>
      <c r="D30" s="47">
        <v>0.0242302491289</v>
      </c>
      <c r="E30" s="46">
        <v>0</v>
      </c>
      <c r="F30" s="35">
        <v>0.4333746378362</v>
      </c>
      <c r="G30" s="46">
        <v>0</v>
      </c>
      <c r="H30" s="46">
        <v>0</v>
      </c>
      <c r="I30" s="43">
        <v>0.3660888289679999</v>
      </c>
      <c r="J30" s="35">
        <v>0.000251365728</v>
      </c>
      <c r="K30" s="35">
        <f t="shared" si="0"/>
        <v>0.8239450816610999</v>
      </c>
      <c r="L30" s="35">
        <v>0.002581829387</v>
      </c>
    </row>
    <row r="31" spans="2:12" ht="12.75">
      <c r="B31" s="19">
        <v>27</v>
      </c>
      <c r="C31" s="21" t="s">
        <v>17</v>
      </c>
      <c r="D31" s="47">
        <v>0.0005893988707999999</v>
      </c>
      <c r="E31" s="46">
        <v>0</v>
      </c>
      <c r="F31" s="35">
        <v>0.4592330774691525</v>
      </c>
      <c r="G31" s="46">
        <v>0</v>
      </c>
      <c r="H31" s="46">
        <v>0</v>
      </c>
      <c r="I31" s="43">
        <v>1.2559878271800018</v>
      </c>
      <c r="J31" s="35">
        <v>0.10736634542</v>
      </c>
      <c r="K31" s="35">
        <f t="shared" si="0"/>
        <v>1.8231766489399543</v>
      </c>
      <c r="L31" s="35">
        <v>0.024252645322500002</v>
      </c>
    </row>
    <row r="32" spans="2:12" ht="12.75">
      <c r="B32" s="19">
        <v>28</v>
      </c>
      <c r="C32" s="21" t="s">
        <v>69</v>
      </c>
      <c r="D32" s="47">
        <v>0.0020059702902</v>
      </c>
      <c r="E32" s="46">
        <v>0</v>
      </c>
      <c r="F32" s="35">
        <v>0.0626418423863</v>
      </c>
      <c r="G32" s="46">
        <v>0</v>
      </c>
      <c r="H32" s="46">
        <v>0</v>
      </c>
      <c r="I32" s="43">
        <v>0.03812499696400002</v>
      </c>
      <c r="J32" s="35">
        <v>0.0041894288</v>
      </c>
      <c r="K32" s="35">
        <f t="shared" si="0"/>
        <v>0.10696223844050001</v>
      </c>
      <c r="L32" s="35">
        <v>0</v>
      </c>
    </row>
    <row r="33" spans="2:12" ht="12.75">
      <c r="B33" s="19">
        <v>29</v>
      </c>
      <c r="C33" s="21" t="s">
        <v>70</v>
      </c>
      <c r="D33" s="47">
        <v>0.044158430935</v>
      </c>
      <c r="E33" s="46">
        <v>0</v>
      </c>
      <c r="F33" s="35">
        <v>0.4969733847069999</v>
      </c>
      <c r="G33" s="46">
        <v>0</v>
      </c>
      <c r="H33" s="46">
        <v>0</v>
      </c>
      <c r="I33" s="43">
        <v>0.19956127988800026</v>
      </c>
      <c r="J33" s="35">
        <v>0.009387926036</v>
      </c>
      <c r="K33" s="35">
        <f t="shared" si="0"/>
        <v>0.7500810215660002</v>
      </c>
      <c r="L33" s="35">
        <v>0.0138298212255</v>
      </c>
    </row>
    <row r="34" spans="2:12" ht="12.75">
      <c r="B34" s="19">
        <v>30</v>
      </c>
      <c r="C34" s="21" t="s">
        <v>71</v>
      </c>
      <c r="D34" s="47">
        <v>0</v>
      </c>
      <c r="E34" s="46">
        <v>0</v>
      </c>
      <c r="F34" s="35">
        <v>0.5767675513824999</v>
      </c>
      <c r="G34" s="46">
        <v>0</v>
      </c>
      <c r="H34" s="46">
        <v>0</v>
      </c>
      <c r="I34" s="43">
        <v>0.2751776296440003</v>
      </c>
      <c r="J34" s="35">
        <v>0.00293260016</v>
      </c>
      <c r="K34" s="35">
        <f t="shared" si="0"/>
        <v>0.8548777811865002</v>
      </c>
      <c r="L34" s="35">
        <v>0.009341546225399998</v>
      </c>
    </row>
    <row r="35" spans="2:12" ht="12.75">
      <c r="B35" s="19">
        <v>31</v>
      </c>
      <c r="C35" s="20" t="s">
        <v>72</v>
      </c>
      <c r="D35" s="46">
        <v>0</v>
      </c>
      <c r="E35" s="46">
        <v>0</v>
      </c>
      <c r="F35" s="35">
        <v>0</v>
      </c>
      <c r="G35" s="46">
        <v>0</v>
      </c>
      <c r="H35" s="46">
        <v>0</v>
      </c>
      <c r="I35" s="43">
        <v>0.004967239679999999</v>
      </c>
      <c r="J35" s="35">
        <v>0</v>
      </c>
      <c r="K35" s="35">
        <f t="shared" si="0"/>
        <v>0.004967239679999999</v>
      </c>
      <c r="L35" s="35">
        <v>0</v>
      </c>
    </row>
    <row r="36" spans="2:12" ht="12.75">
      <c r="B36" s="19">
        <v>32</v>
      </c>
      <c r="C36" s="21" t="s">
        <v>73</v>
      </c>
      <c r="D36" s="47">
        <v>1.7618145023831</v>
      </c>
      <c r="E36" s="46">
        <v>0</v>
      </c>
      <c r="F36" s="35">
        <v>13.008228496193713</v>
      </c>
      <c r="G36" s="46">
        <v>0</v>
      </c>
      <c r="H36" s="46">
        <v>0</v>
      </c>
      <c r="I36" s="43">
        <v>3.845245510911899</v>
      </c>
      <c r="J36" s="35">
        <v>0.05347208890399999</v>
      </c>
      <c r="K36" s="35">
        <f t="shared" si="0"/>
        <v>18.668760598392712</v>
      </c>
      <c r="L36" s="35">
        <v>0.6378943788647002</v>
      </c>
    </row>
    <row r="37" spans="2:12" ht="12.75">
      <c r="B37" s="19">
        <v>33</v>
      </c>
      <c r="C37" s="21" t="s">
        <v>109</v>
      </c>
      <c r="D37" s="47">
        <v>0.034318577063999996</v>
      </c>
      <c r="E37" s="46">
        <v>0</v>
      </c>
      <c r="F37" s="35">
        <v>6.745938260393393</v>
      </c>
      <c r="G37" s="46">
        <v>0</v>
      </c>
      <c r="H37" s="46">
        <v>0</v>
      </c>
      <c r="I37" s="43">
        <v>8.719286017392037</v>
      </c>
      <c r="J37" s="35">
        <v>0.05779581808399999</v>
      </c>
      <c r="K37" s="35">
        <f t="shared" si="0"/>
        <v>15.55733867293343</v>
      </c>
      <c r="L37" s="35">
        <v>0.16333415348229996</v>
      </c>
    </row>
    <row r="38" spans="2:12" ht="12.75">
      <c r="B38" s="19">
        <v>34</v>
      </c>
      <c r="C38" s="21" t="s">
        <v>74</v>
      </c>
      <c r="D38" s="47">
        <v>0</v>
      </c>
      <c r="E38" s="46">
        <v>0</v>
      </c>
      <c r="F38" s="35">
        <v>0.00013870480640000002</v>
      </c>
      <c r="G38" s="46">
        <v>0</v>
      </c>
      <c r="H38" s="46">
        <v>0</v>
      </c>
      <c r="I38" s="43">
        <v>0.001265819916</v>
      </c>
      <c r="J38" s="35">
        <v>0</v>
      </c>
      <c r="K38" s="35">
        <f t="shared" si="0"/>
        <v>0.0014045247224000002</v>
      </c>
      <c r="L38" s="35">
        <v>0</v>
      </c>
    </row>
    <row r="39" spans="2:12" ht="12.75">
      <c r="B39" s="19">
        <v>35</v>
      </c>
      <c r="C39" s="21" t="s">
        <v>75</v>
      </c>
      <c r="D39" s="47">
        <v>1.1326530977412996</v>
      </c>
      <c r="E39" s="46">
        <v>0</v>
      </c>
      <c r="F39" s="35">
        <v>4.498855553981698</v>
      </c>
      <c r="G39" s="46">
        <v>0</v>
      </c>
      <c r="H39" s="46">
        <v>0</v>
      </c>
      <c r="I39" s="43">
        <v>1.086370428216005</v>
      </c>
      <c r="J39" s="35">
        <v>0.006016096970000001</v>
      </c>
      <c r="K39" s="35">
        <f t="shared" si="0"/>
        <v>6.723895176909003</v>
      </c>
      <c r="L39" s="35">
        <v>0.1935642666108</v>
      </c>
    </row>
    <row r="40" spans="2:12" ht="12.75">
      <c r="B40" s="19">
        <v>36</v>
      </c>
      <c r="C40" s="21" t="s">
        <v>76</v>
      </c>
      <c r="D40" s="47">
        <v>0</v>
      </c>
      <c r="E40" s="46">
        <v>0</v>
      </c>
      <c r="F40" s="35">
        <v>0.0178598291609</v>
      </c>
      <c r="G40" s="46">
        <v>0</v>
      </c>
      <c r="H40" s="46">
        <v>0</v>
      </c>
      <c r="I40" s="43">
        <v>0.10033547359200004</v>
      </c>
      <c r="J40" s="35">
        <v>0.0019271372479999999</v>
      </c>
      <c r="K40" s="35">
        <f t="shared" si="0"/>
        <v>0.12012244000090004</v>
      </c>
      <c r="L40" s="35">
        <v>0</v>
      </c>
    </row>
    <row r="41" spans="2:12" ht="12.75">
      <c r="B41" s="19">
        <v>37</v>
      </c>
      <c r="C41" s="21" t="s">
        <v>77</v>
      </c>
      <c r="D41" s="47">
        <v>0.044078067709199996</v>
      </c>
      <c r="E41" s="46">
        <v>0</v>
      </c>
      <c r="F41" s="35">
        <v>3.586043427368998</v>
      </c>
      <c r="G41" s="46">
        <v>0</v>
      </c>
      <c r="H41" s="46">
        <v>0</v>
      </c>
      <c r="I41" s="43">
        <v>1.7907949579040294</v>
      </c>
      <c r="J41" s="35">
        <v>0.043402482368000005</v>
      </c>
      <c r="K41" s="35">
        <f t="shared" si="0"/>
        <v>5.464318935350228</v>
      </c>
      <c r="L41" s="35">
        <v>0.15954342599840005</v>
      </c>
    </row>
    <row r="42" spans="2:12" ht="15">
      <c r="B42" s="22" t="s">
        <v>11</v>
      </c>
      <c r="C42" s="60"/>
      <c r="D42" s="61">
        <f>SUM(D5:D41)</f>
        <v>69.51122894923411</v>
      </c>
      <c r="E42" s="62">
        <v>0</v>
      </c>
      <c r="F42" s="61">
        <f>SUM(F5:F41)</f>
        <v>394.17937851281715</v>
      </c>
      <c r="G42" s="62">
        <v>0</v>
      </c>
      <c r="H42" s="62">
        <v>0</v>
      </c>
      <c r="I42" s="61">
        <f>SUM(I5:I41)</f>
        <v>57.11880974809618</v>
      </c>
      <c r="J42" s="61">
        <f>SUM(J5:J41)</f>
        <v>3.1124104440960028</v>
      </c>
      <c r="K42" s="61">
        <f>SUM(K5:K41)</f>
        <v>523.9218276542434</v>
      </c>
      <c r="L42" s="61">
        <f>SUM(L5:L41)</f>
        <v>19.79589005095234</v>
      </c>
    </row>
    <row r="43" ht="12.75">
      <c r="B43" t="s">
        <v>93</v>
      </c>
    </row>
    <row r="46" spans="4:12" ht="12.75">
      <c r="D46" s="64"/>
      <c r="E46" s="64"/>
      <c r="F46" s="64"/>
      <c r="G46" s="64"/>
      <c r="H46" s="64"/>
      <c r="I46" s="64"/>
      <c r="J46" s="64"/>
      <c r="K46" s="64"/>
      <c r="L46" s="64"/>
    </row>
    <row r="47" spans="4:12" ht="12.75">
      <c r="D47" s="70"/>
      <c r="E47" s="70"/>
      <c r="F47" s="70"/>
      <c r="G47" s="70"/>
      <c r="H47" s="70"/>
      <c r="I47" s="70"/>
      <c r="J47" s="71"/>
      <c r="K47" s="70"/>
      <c r="L47" s="7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2017-12-13T08:14:20Z</dcterms:modified>
  <cp:category/>
  <cp:version/>
  <cp:contentType/>
  <cp:contentStatus/>
</cp:coreProperties>
</file>