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<sst xmlns="http://schemas.openxmlformats.org/spreadsheetml/2006/main" count="153" uniqueCount="112">
  <si>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</si>
  <si>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</si>
  <si>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</si>
  <si>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</si>
  <si>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</si>
  <si>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</si>
  <si>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</si>
  <si>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</si>
  <si>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</si>
  <si>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</si>
  <si>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</si>
  <si>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</si>
  <si>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</si>
  <si>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</si>
  <si>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</si>
  <si>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</si>
  <si>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</si>
  <si>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</si>
  <si>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</si>
  <si>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</si>
  <si>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</si>
  <si>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</si>
  <si>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</si>
  <si>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</si>
  <si>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</si>
  <si>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</si>
  <si>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</si>
  <si>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</si>
  <si>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</si>
  <si>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</si>
  <si>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</si>
  <si>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</si>
  <si>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</si>
  <si>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</si>
  <si>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</si>
  <si>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</si>
  <si>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</si>
  <si>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</si>
  <si>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</si>
  <si>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</si>
  <si>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</si>
  <si>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</si>
  <si>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</si>
  <si>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</si>
  <si>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</si>
  <si>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</si>
  <si>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</si>
  <si>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</si>
  <si>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</si>
  <si>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</si>
  <si>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</si>
  <si>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</si>
  <si>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</si>
  <si>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</si>
  <si>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</si>
  <si>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</si>
  <si>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</si>
  <si>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</si>
  <si>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</si>
  <si>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</si>
  <si>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</si>
  <si>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</si>
  <si>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</si>
  <si>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</si>
  <si>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</si>
  <si>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</si>
  <si>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</si>
  <si>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</si>
  <si>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</si>
  <si>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</si>
  <si>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</si>
  <si>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</si>
  <si>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</si>
  <si>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</si>
  <si>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</si>
  <si>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</si>
  <si>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</si>
  <si>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</si>
  <si>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</si>
  <si>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</si>
  <si>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</si>
  <si>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</si>
  <si>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</si>
  <si>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</si>
  <si>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</si>
  <si>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</si>
  <si>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</si>
  <si>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</si>
  <si>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</si>
  <si>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</si>
  <si>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</si>
  <si>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</si>
  <si>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</si>
  <si>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</si>
  <si>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</si>
  <si>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</si>
  <si>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</si>
  <si>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</si>
  <si>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</si>
  <si>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</si>
  <si>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</si>
  <si>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</si>
  <si>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</si>
  <si>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</si>
  <si>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</si>
  <si>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</si>
  <si>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</si>
  <si>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</si>
  <si>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</si>
  <si>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</si>
  <si>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>Quantum Mutual Fund: Net Assets Under Management (AUM) as on 31 January 15 (All figures in Rs. Crore)</t>
  </si>
  <si>
    <t>Table showing State wise /Union Territory wise contribution to AUM of category of schemes as on 31 January 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</si>
</sst>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[$-409]dddd\,\ mmmm\ dd\,\ yyyy"/>
    <numFmt numFmtId="226" formatCode="[$-409]h:mm:ss\ AM/PM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71" fontId="0" fillId="0" borderId="13" xfId="42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2" fillId="0" borderId="18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6" fillId="0" borderId="3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0" width="5.7109375" style="3" bestFit="1" customWidth="1"/>
    <col min="11" max="11" width="5.14062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8515625" style="3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29" width="5.7109375" style="3" bestFit="1" customWidth="1"/>
    <col min="30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8" width="6.8515625" style="3" customWidth="1"/>
    <col min="59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73" t="s">
        <v>79</v>
      </c>
      <c r="B1" s="92" t="s">
        <v>32</v>
      </c>
      <c r="C1" s="80" t="s">
        <v>110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4"/>
      <c r="B2" s="93"/>
      <c r="C2" s="97" t="s">
        <v>31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7" t="s">
        <v>27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97" t="s">
        <v>28</v>
      </c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9"/>
      <c r="BK2" s="86" t="s">
        <v>25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4"/>
      <c r="B3" s="93"/>
      <c r="C3" s="83" t="s">
        <v>12</v>
      </c>
      <c r="D3" s="84"/>
      <c r="E3" s="84"/>
      <c r="F3" s="84"/>
      <c r="G3" s="84"/>
      <c r="H3" s="84"/>
      <c r="I3" s="84"/>
      <c r="J3" s="84"/>
      <c r="K3" s="84"/>
      <c r="L3" s="85"/>
      <c r="M3" s="83" t="s">
        <v>13</v>
      </c>
      <c r="N3" s="84"/>
      <c r="O3" s="84"/>
      <c r="P3" s="84"/>
      <c r="Q3" s="84"/>
      <c r="R3" s="84"/>
      <c r="S3" s="84"/>
      <c r="T3" s="84"/>
      <c r="U3" s="84"/>
      <c r="V3" s="85"/>
      <c r="W3" s="83" t="s">
        <v>12</v>
      </c>
      <c r="X3" s="84"/>
      <c r="Y3" s="84"/>
      <c r="Z3" s="84"/>
      <c r="AA3" s="84"/>
      <c r="AB3" s="84"/>
      <c r="AC3" s="84"/>
      <c r="AD3" s="84"/>
      <c r="AE3" s="84"/>
      <c r="AF3" s="85"/>
      <c r="AG3" s="83" t="s">
        <v>13</v>
      </c>
      <c r="AH3" s="84"/>
      <c r="AI3" s="84"/>
      <c r="AJ3" s="84"/>
      <c r="AK3" s="84"/>
      <c r="AL3" s="84"/>
      <c r="AM3" s="84"/>
      <c r="AN3" s="84"/>
      <c r="AO3" s="84"/>
      <c r="AP3" s="85"/>
      <c r="AQ3" s="83" t="s">
        <v>12</v>
      </c>
      <c r="AR3" s="84"/>
      <c r="AS3" s="84"/>
      <c r="AT3" s="84"/>
      <c r="AU3" s="84"/>
      <c r="AV3" s="84"/>
      <c r="AW3" s="84"/>
      <c r="AX3" s="84"/>
      <c r="AY3" s="84"/>
      <c r="AZ3" s="85"/>
      <c r="BA3" s="83" t="s">
        <v>13</v>
      </c>
      <c r="BB3" s="84"/>
      <c r="BC3" s="84"/>
      <c r="BD3" s="84"/>
      <c r="BE3" s="84"/>
      <c r="BF3" s="84"/>
      <c r="BG3" s="84"/>
      <c r="BH3" s="84"/>
      <c r="BI3" s="84"/>
      <c r="BJ3" s="85"/>
      <c r="BK3" s="87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4"/>
      <c r="B4" s="93"/>
      <c r="C4" s="100" t="s">
        <v>38</v>
      </c>
      <c r="D4" s="101"/>
      <c r="E4" s="101"/>
      <c r="F4" s="101"/>
      <c r="G4" s="102"/>
      <c r="H4" s="89" t="s">
        <v>39</v>
      </c>
      <c r="I4" s="90"/>
      <c r="J4" s="90"/>
      <c r="K4" s="90"/>
      <c r="L4" s="91"/>
      <c r="M4" s="100" t="s">
        <v>38</v>
      </c>
      <c r="N4" s="101"/>
      <c r="O4" s="101"/>
      <c r="P4" s="101"/>
      <c r="Q4" s="102"/>
      <c r="R4" s="89" t="s">
        <v>39</v>
      </c>
      <c r="S4" s="90"/>
      <c r="T4" s="90"/>
      <c r="U4" s="90"/>
      <c r="V4" s="91"/>
      <c r="W4" s="100" t="s">
        <v>38</v>
      </c>
      <c r="X4" s="101"/>
      <c r="Y4" s="101"/>
      <c r="Z4" s="101"/>
      <c r="AA4" s="102"/>
      <c r="AB4" s="89" t="s">
        <v>39</v>
      </c>
      <c r="AC4" s="90"/>
      <c r="AD4" s="90"/>
      <c r="AE4" s="90"/>
      <c r="AF4" s="91"/>
      <c r="AG4" s="100" t="s">
        <v>38</v>
      </c>
      <c r="AH4" s="101"/>
      <c r="AI4" s="101"/>
      <c r="AJ4" s="101"/>
      <c r="AK4" s="102"/>
      <c r="AL4" s="89" t="s">
        <v>39</v>
      </c>
      <c r="AM4" s="90"/>
      <c r="AN4" s="90"/>
      <c r="AO4" s="90"/>
      <c r="AP4" s="91"/>
      <c r="AQ4" s="100" t="s">
        <v>38</v>
      </c>
      <c r="AR4" s="101"/>
      <c r="AS4" s="101"/>
      <c r="AT4" s="101"/>
      <c r="AU4" s="102"/>
      <c r="AV4" s="89" t="s">
        <v>39</v>
      </c>
      <c r="AW4" s="90"/>
      <c r="AX4" s="90"/>
      <c r="AY4" s="90"/>
      <c r="AZ4" s="91"/>
      <c r="BA4" s="100" t="s">
        <v>38</v>
      </c>
      <c r="BB4" s="101"/>
      <c r="BC4" s="101"/>
      <c r="BD4" s="101"/>
      <c r="BE4" s="102"/>
      <c r="BF4" s="89" t="s">
        <v>39</v>
      </c>
      <c r="BG4" s="90"/>
      <c r="BH4" s="90"/>
      <c r="BI4" s="90"/>
      <c r="BJ4" s="91"/>
      <c r="BK4" s="87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4"/>
      <c r="B5" s="93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88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23" t="s">
        <v>6</v>
      </c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</row>
    <row r="7" spans="1:63" ht="12.75">
      <c r="A7" s="16" t="s">
        <v>80</v>
      </c>
      <c r="B7" s="24" t="s">
        <v>14</v>
      </c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</row>
    <row r="8" spans="1:67" ht="12.75">
      <c r="A8" s="16"/>
      <c r="B8" s="53" t="s">
        <v>108</v>
      </c>
      <c r="C8" s="33">
        <v>0</v>
      </c>
      <c r="D8" s="33">
        <v>11.9452569746774</v>
      </c>
      <c r="E8" s="33">
        <v>0</v>
      </c>
      <c r="F8" s="33">
        <v>0</v>
      </c>
      <c r="G8" s="33">
        <v>0.028077939903199997</v>
      </c>
      <c r="H8" s="33">
        <v>16.647614151093407</v>
      </c>
      <c r="I8" s="33">
        <v>2.0162689295802996</v>
      </c>
      <c r="J8" s="33">
        <v>0.290362556129</v>
      </c>
      <c r="K8" s="33">
        <v>0</v>
      </c>
      <c r="L8" s="33">
        <v>26.176635226224406</v>
      </c>
      <c r="M8" s="33">
        <v>0</v>
      </c>
      <c r="N8" s="34">
        <v>0</v>
      </c>
      <c r="O8" s="34">
        <v>0</v>
      </c>
      <c r="P8" s="34">
        <v>0</v>
      </c>
      <c r="Q8" s="35">
        <v>0</v>
      </c>
      <c r="R8" s="33">
        <v>4.158491990772199</v>
      </c>
      <c r="S8" s="33">
        <v>0.0025650039354000002</v>
      </c>
      <c r="T8" s="33">
        <v>0</v>
      </c>
      <c r="U8" s="33">
        <v>0</v>
      </c>
      <c r="V8" s="33">
        <v>4.0964782136119</v>
      </c>
      <c r="W8" s="33">
        <v>0</v>
      </c>
      <c r="X8" s="34">
        <v>0.4156747193225</v>
      </c>
      <c r="Y8" s="34">
        <v>0</v>
      </c>
      <c r="Z8" s="34">
        <v>0</v>
      </c>
      <c r="AA8" s="35">
        <v>0</v>
      </c>
      <c r="AB8" s="33">
        <v>0.25664034970910005</v>
      </c>
      <c r="AC8" s="34">
        <v>0.0188022410322</v>
      </c>
      <c r="AD8" s="34">
        <v>0</v>
      </c>
      <c r="AE8" s="34">
        <v>0</v>
      </c>
      <c r="AF8" s="35">
        <v>0.12147163532250001</v>
      </c>
      <c r="AG8" s="33">
        <v>0</v>
      </c>
      <c r="AH8" s="34">
        <v>0</v>
      </c>
      <c r="AI8" s="34">
        <v>0</v>
      </c>
      <c r="AJ8" s="34">
        <v>0</v>
      </c>
      <c r="AK8" s="35">
        <v>0</v>
      </c>
      <c r="AL8" s="33">
        <v>0.011473851096699999</v>
      </c>
      <c r="AM8" s="34">
        <v>0</v>
      </c>
      <c r="AN8" s="34">
        <v>0</v>
      </c>
      <c r="AO8" s="34">
        <v>0</v>
      </c>
      <c r="AP8" s="35">
        <v>0</v>
      </c>
      <c r="AQ8" s="33">
        <v>0</v>
      </c>
      <c r="AR8" s="34">
        <v>0</v>
      </c>
      <c r="AS8" s="34">
        <v>0</v>
      </c>
      <c r="AT8" s="34">
        <v>0</v>
      </c>
      <c r="AU8" s="35">
        <v>0</v>
      </c>
      <c r="AV8" s="33">
        <v>1.6797973498981</v>
      </c>
      <c r="AW8" s="34">
        <v>0.15002231977410002</v>
      </c>
      <c r="AX8" s="34">
        <v>0</v>
      </c>
      <c r="AY8" s="34">
        <v>0</v>
      </c>
      <c r="AZ8" s="35">
        <v>0.7795486047736999</v>
      </c>
      <c r="BA8" s="33">
        <v>0</v>
      </c>
      <c r="BB8" s="34">
        <v>0</v>
      </c>
      <c r="BC8" s="34">
        <v>0</v>
      </c>
      <c r="BD8" s="34">
        <v>0</v>
      </c>
      <c r="BE8" s="35">
        <v>0</v>
      </c>
      <c r="BF8" s="33">
        <v>0.8098722484496</v>
      </c>
      <c r="BG8" s="34">
        <v>1.61290322E-05</v>
      </c>
      <c r="BH8" s="34">
        <v>0</v>
      </c>
      <c r="BI8" s="34">
        <v>0</v>
      </c>
      <c r="BJ8" s="35">
        <v>0.2204274323869</v>
      </c>
      <c r="BK8" s="36">
        <f>SUM(C8:BJ8)</f>
        <v>69.82549786672479</v>
      </c>
      <c r="BL8" s="47"/>
      <c r="BO8" s="62"/>
    </row>
    <row r="9" spans="1:63" ht="12.75">
      <c r="A9" s="16"/>
      <c r="B9" s="25" t="s">
        <v>89</v>
      </c>
      <c r="C9" s="33">
        <v>0</v>
      </c>
      <c r="D9" s="34">
        <v>11.9452569746774</v>
      </c>
      <c r="E9" s="34">
        <v>0</v>
      </c>
      <c r="F9" s="34">
        <v>0</v>
      </c>
      <c r="G9" s="35">
        <v>0.028077939903199997</v>
      </c>
      <c r="H9" s="33">
        <v>16.647614151093407</v>
      </c>
      <c r="I9" s="34">
        <v>2.0162689295802996</v>
      </c>
      <c r="J9" s="34">
        <v>0.290362556129</v>
      </c>
      <c r="K9" s="34">
        <v>0</v>
      </c>
      <c r="L9" s="35">
        <v>26.176635226224406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4.158491990772199</v>
      </c>
      <c r="S9" s="34">
        <v>0.0025650039354000002</v>
      </c>
      <c r="T9" s="34">
        <v>0</v>
      </c>
      <c r="U9" s="34">
        <v>0</v>
      </c>
      <c r="V9" s="35">
        <v>4.0964782136119</v>
      </c>
      <c r="W9" s="33">
        <v>0</v>
      </c>
      <c r="X9" s="34">
        <v>0.4156747193225</v>
      </c>
      <c r="Y9" s="34">
        <v>0</v>
      </c>
      <c r="Z9" s="34">
        <v>0</v>
      </c>
      <c r="AA9" s="35">
        <v>0</v>
      </c>
      <c r="AB9" s="33">
        <v>0.25664034970910005</v>
      </c>
      <c r="AC9" s="34">
        <v>0.0188022410322</v>
      </c>
      <c r="AD9" s="34">
        <v>0</v>
      </c>
      <c r="AE9" s="34">
        <v>0</v>
      </c>
      <c r="AF9" s="35">
        <v>0.12147163532250001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0.011473851096699999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</v>
      </c>
      <c r="AS9" s="34">
        <v>0</v>
      </c>
      <c r="AT9" s="34">
        <v>0</v>
      </c>
      <c r="AU9" s="35">
        <v>0</v>
      </c>
      <c r="AV9" s="33">
        <v>1.6797973498981</v>
      </c>
      <c r="AW9" s="34">
        <v>0.15002231977410002</v>
      </c>
      <c r="AX9" s="34">
        <v>0</v>
      </c>
      <c r="AY9" s="34">
        <v>0</v>
      </c>
      <c r="AZ9" s="35">
        <v>0.7795486047736999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0.8098722484496</v>
      </c>
      <c r="BG9" s="34">
        <v>1.61290322E-05</v>
      </c>
      <c r="BH9" s="34">
        <v>0</v>
      </c>
      <c r="BI9" s="34">
        <v>0</v>
      </c>
      <c r="BJ9" s="35">
        <v>0.2204274323869</v>
      </c>
      <c r="BK9" s="36">
        <f>+BK8</f>
        <v>69.82549786672479</v>
      </c>
    </row>
    <row r="10" spans="1:63" ht="12.75">
      <c r="A10" s="16" t="s">
        <v>81</v>
      </c>
      <c r="B10" s="24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16"/>
      <c r="B11" s="25" t="s">
        <v>40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3">
        <v>0</v>
      </c>
      <c r="I11" s="34">
        <v>0</v>
      </c>
      <c r="J11" s="34">
        <v>0</v>
      </c>
      <c r="K11" s="34">
        <v>0</v>
      </c>
      <c r="L11" s="35">
        <v>0</v>
      </c>
      <c r="M11" s="33">
        <v>0</v>
      </c>
      <c r="N11" s="34">
        <v>0</v>
      </c>
      <c r="O11" s="34">
        <v>0</v>
      </c>
      <c r="P11" s="34">
        <v>0</v>
      </c>
      <c r="Q11" s="35">
        <v>0</v>
      </c>
      <c r="R11" s="33">
        <v>0</v>
      </c>
      <c r="S11" s="34">
        <v>0</v>
      </c>
      <c r="T11" s="34">
        <v>0</v>
      </c>
      <c r="U11" s="34">
        <v>0</v>
      </c>
      <c r="V11" s="35">
        <v>0</v>
      </c>
      <c r="W11" s="33">
        <v>0</v>
      </c>
      <c r="X11" s="34">
        <v>0</v>
      </c>
      <c r="Y11" s="34">
        <v>0</v>
      </c>
      <c r="Z11" s="34">
        <v>0</v>
      </c>
      <c r="AA11" s="35">
        <v>0</v>
      </c>
      <c r="AB11" s="33">
        <v>0</v>
      </c>
      <c r="AC11" s="34">
        <v>0</v>
      </c>
      <c r="AD11" s="34">
        <v>0</v>
      </c>
      <c r="AE11" s="34">
        <v>0</v>
      </c>
      <c r="AF11" s="35">
        <v>0</v>
      </c>
      <c r="AG11" s="33">
        <v>0</v>
      </c>
      <c r="AH11" s="34">
        <v>0</v>
      </c>
      <c r="AI11" s="34">
        <v>0</v>
      </c>
      <c r="AJ11" s="34">
        <v>0</v>
      </c>
      <c r="AK11" s="35">
        <v>0</v>
      </c>
      <c r="AL11" s="33">
        <v>0</v>
      </c>
      <c r="AM11" s="34">
        <v>0</v>
      </c>
      <c r="AN11" s="34">
        <v>0</v>
      </c>
      <c r="AO11" s="34">
        <v>0</v>
      </c>
      <c r="AP11" s="35">
        <v>0</v>
      </c>
      <c r="AQ11" s="33">
        <v>0</v>
      </c>
      <c r="AR11" s="34">
        <v>0</v>
      </c>
      <c r="AS11" s="34">
        <v>0</v>
      </c>
      <c r="AT11" s="34">
        <v>0</v>
      </c>
      <c r="AU11" s="35">
        <v>0</v>
      </c>
      <c r="AV11" s="33">
        <v>0</v>
      </c>
      <c r="AW11" s="34">
        <v>0</v>
      </c>
      <c r="AX11" s="34">
        <v>0</v>
      </c>
      <c r="AY11" s="34">
        <v>0</v>
      </c>
      <c r="AZ11" s="35">
        <v>0</v>
      </c>
      <c r="BA11" s="33">
        <v>0</v>
      </c>
      <c r="BB11" s="34">
        <v>0</v>
      </c>
      <c r="BC11" s="34">
        <v>0</v>
      </c>
      <c r="BD11" s="34">
        <v>0</v>
      </c>
      <c r="BE11" s="35">
        <v>0</v>
      </c>
      <c r="BF11" s="33">
        <v>0</v>
      </c>
      <c r="BG11" s="34">
        <v>0</v>
      </c>
      <c r="BH11" s="34">
        <v>0</v>
      </c>
      <c r="BI11" s="34">
        <v>0</v>
      </c>
      <c r="BJ11" s="35">
        <v>0</v>
      </c>
      <c r="BK11" s="36">
        <v>0</v>
      </c>
    </row>
    <row r="12" spans="1:63" ht="12.75">
      <c r="A12" s="16"/>
      <c r="B12" s="25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</row>
    <row r="13" spans="1:63" ht="12.75">
      <c r="A13" s="16" t="s">
        <v>82</v>
      </c>
      <c r="B13" s="24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16"/>
      <c r="B14" s="25" t="s">
        <v>40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3">
        <v>0</v>
      </c>
      <c r="I14" s="34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4">
        <v>0</v>
      </c>
      <c r="Q14" s="35">
        <v>0</v>
      </c>
      <c r="R14" s="33">
        <v>0</v>
      </c>
      <c r="S14" s="34">
        <v>0</v>
      </c>
      <c r="T14" s="34">
        <v>0</v>
      </c>
      <c r="U14" s="34">
        <v>0</v>
      </c>
      <c r="V14" s="35">
        <v>0</v>
      </c>
      <c r="W14" s="33">
        <v>0</v>
      </c>
      <c r="X14" s="34">
        <v>0</v>
      </c>
      <c r="Y14" s="34">
        <v>0</v>
      </c>
      <c r="Z14" s="34">
        <v>0</v>
      </c>
      <c r="AA14" s="35">
        <v>0</v>
      </c>
      <c r="AB14" s="33">
        <v>0</v>
      </c>
      <c r="AC14" s="34">
        <v>0</v>
      </c>
      <c r="AD14" s="34">
        <v>0</v>
      </c>
      <c r="AE14" s="34">
        <v>0</v>
      </c>
      <c r="AF14" s="35">
        <v>0</v>
      </c>
      <c r="AG14" s="33">
        <v>0</v>
      </c>
      <c r="AH14" s="34">
        <v>0</v>
      </c>
      <c r="AI14" s="34">
        <v>0</v>
      </c>
      <c r="AJ14" s="34">
        <v>0</v>
      </c>
      <c r="AK14" s="35">
        <v>0</v>
      </c>
      <c r="AL14" s="33">
        <v>0</v>
      </c>
      <c r="AM14" s="34">
        <v>0</v>
      </c>
      <c r="AN14" s="34">
        <v>0</v>
      </c>
      <c r="AO14" s="34">
        <v>0</v>
      </c>
      <c r="AP14" s="35">
        <v>0</v>
      </c>
      <c r="AQ14" s="33">
        <v>0</v>
      </c>
      <c r="AR14" s="34">
        <v>0</v>
      </c>
      <c r="AS14" s="34">
        <v>0</v>
      </c>
      <c r="AT14" s="34">
        <v>0</v>
      </c>
      <c r="AU14" s="35">
        <v>0</v>
      </c>
      <c r="AV14" s="33">
        <v>0</v>
      </c>
      <c r="AW14" s="34">
        <v>0</v>
      </c>
      <c r="AX14" s="34">
        <v>0</v>
      </c>
      <c r="AY14" s="34">
        <v>0</v>
      </c>
      <c r="AZ14" s="35">
        <v>0</v>
      </c>
      <c r="BA14" s="33">
        <v>0</v>
      </c>
      <c r="BB14" s="34">
        <v>0</v>
      </c>
      <c r="BC14" s="34">
        <v>0</v>
      </c>
      <c r="BD14" s="34">
        <v>0</v>
      </c>
      <c r="BE14" s="35">
        <v>0</v>
      </c>
      <c r="BF14" s="33">
        <v>0</v>
      </c>
      <c r="BG14" s="34">
        <v>0</v>
      </c>
      <c r="BH14" s="34">
        <v>0</v>
      </c>
      <c r="BI14" s="34">
        <v>0</v>
      </c>
      <c r="BJ14" s="35">
        <v>0</v>
      </c>
      <c r="BK14" s="36">
        <v>0</v>
      </c>
    </row>
    <row r="15" spans="1:63" ht="12.75">
      <c r="A15" s="16"/>
      <c r="B15" s="25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</row>
    <row r="16" spans="1:63" ht="12.75">
      <c r="A16" s="16" t="s">
        <v>83</v>
      </c>
      <c r="B16" s="24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16"/>
      <c r="B17" s="25" t="s">
        <v>40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3">
        <v>0</v>
      </c>
      <c r="I17" s="34">
        <v>0</v>
      </c>
      <c r="J17" s="34">
        <v>0</v>
      </c>
      <c r="K17" s="34">
        <v>0</v>
      </c>
      <c r="L17" s="35">
        <v>0</v>
      </c>
      <c r="M17" s="33">
        <v>0</v>
      </c>
      <c r="N17" s="34">
        <v>0</v>
      </c>
      <c r="O17" s="34">
        <v>0</v>
      </c>
      <c r="P17" s="34">
        <v>0</v>
      </c>
      <c r="Q17" s="35">
        <v>0</v>
      </c>
      <c r="R17" s="33">
        <v>0</v>
      </c>
      <c r="S17" s="34">
        <v>0</v>
      </c>
      <c r="T17" s="34">
        <v>0</v>
      </c>
      <c r="U17" s="34">
        <v>0</v>
      </c>
      <c r="V17" s="35">
        <v>0</v>
      </c>
      <c r="W17" s="33">
        <v>0</v>
      </c>
      <c r="X17" s="34">
        <v>0</v>
      </c>
      <c r="Y17" s="34">
        <v>0</v>
      </c>
      <c r="Z17" s="34">
        <v>0</v>
      </c>
      <c r="AA17" s="35">
        <v>0</v>
      </c>
      <c r="AB17" s="33">
        <v>0</v>
      </c>
      <c r="AC17" s="34">
        <v>0</v>
      </c>
      <c r="AD17" s="34">
        <v>0</v>
      </c>
      <c r="AE17" s="34">
        <v>0</v>
      </c>
      <c r="AF17" s="35">
        <v>0</v>
      </c>
      <c r="AG17" s="33">
        <v>0</v>
      </c>
      <c r="AH17" s="34">
        <v>0</v>
      </c>
      <c r="AI17" s="34">
        <v>0</v>
      </c>
      <c r="AJ17" s="34">
        <v>0</v>
      </c>
      <c r="AK17" s="35">
        <v>0</v>
      </c>
      <c r="AL17" s="33">
        <v>0</v>
      </c>
      <c r="AM17" s="34">
        <v>0</v>
      </c>
      <c r="AN17" s="34">
        <v>0</v>
      </c>
      <c r="AO17" s="34">
        <v>0</v>
      </c>
      <c r="AP17" s="35">
        <v>0</v>
      </c>
      <c r="AQ17" s="33">
        <v>0</v>
      </c>
      <c r="AR17" s="34">
        <v>0</v>
      </c>
      <c r="AS17" s="34">
        <v>0</v>
      </c>
      <c r="AT17" s="34">
        <v>0</v>
      </c>
      <c r="AU17" s="35">
        <v>0</v>
      </c>
      <c r="AV17" s="33">
        <v>0</v>
      </c>
      <c r="AW17" s="34">
        <v>0</v>
      </c>
      <c r="AX17" s="34">
        <v>0</v>
      </c>
      <c r="AY17" s="34">
        <v>0</v>
      </c>
      <c r="AZ17" s="35">
        <v>0</v>
      </c>
      <c r="BA17" s="33">
        <v>0</v>
      </c>
      <c r="BB17" s="34">
        <v>0</v>
      </c>
      <c r="BC17" s="34">
        <v>0</v>
      </c>
      <c r="BD17" s="34">
        <v>0</v>
      </c>
      <c r="BE17" s="35">
        <v>0</v>
      </c>
      <c r="BF17" s="33">
        <v>0</v>
      </c>
      <c r="BG17" s="34">
        <v>0</v>
      </c>
      <c r="BH17" s="34">
        <v>0</v>
      </c>
      <c r="BI17" s="34">
        <v>0</v>
      </c>
      <c r="BJ17" s="35">
        <v>0</v>
      </c>
      <c r="BK17" s="36">
        <v>0</v>
      </c>
    </row>
    <row r="18" spans="1:63" ht="12.75">
      <c r="A18" s="16"/>
      <c r="B18" s="25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</row>
    <row r="19" spans="1:63" ht="12.75">
      <c r="A19" s="16" t="s">
        <v>85</v>
      </c>
      <c r="B19" s="32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16"/>
      <c r="B20" s="25" t="s">
        <v>40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3">
        <v>0</v>
      </c>
      <c r="I20" s="34">
        <v>0</v>
      </c>
      <c r="J20" s="34">
        <v>0</v>
      </c>
      <c r="K20" s="34">
        <v>0</v>
      </c>
      <c r="L20" s="35">
        <v>0</v>
      </c>
      <c r="M20" s="33">
        <v>0</v>
      </c>
      <c r="N20" s="34">
        <v>0</v>
      </c>
      <c r="O20" s="34">
        <v>0</v>
      </c>
      <c r="P20" s="34">
        <v>0</v>
      </c>
      <c r="Q20" s="35">
        <v>0</v>
      </c>
      <c r="R20" s="33">
        <v>0</v>
      </c>
      <c r="S20" s="34">
        <v>0</v>
      </c>
      <c r="T20" s="34">
        <v>0</v>
      </c>
      <c r="U20" s="34">
        <v>0</v>
      </c>
      <c r="V20" s="35">
        <v>0</v>
      </c>
      <c r="W20" s="33">
        <v>0</v>
      </c>
      <c r="X20" s="34">
        <v>0</v>
      </c>
      <c r="Y20" s="34">
        <v>0</v>
      </c>
      <c r="Z20" s="34">
        <v>0</v>
      </c>
      <c r="AA20" s="35">
        <v>0</v>
      </c>
      <c r="AB20" s="33">
        <v>0</v>
      </c>
      <c r="AC20" s="34">
        <v>0</v>
      </c>
      <c r="AD20" s="34">
        <v>0</v>
      </c>
      <c r="AE20" s="34">
        <v>0</v>
      </c>
      <c r="AF20" s="35">
        <v>0</v>
      </c>
      <c r="AG20" s="33">
        <v>0</v>
      </c>
      <c r="AH20" s="34">
        <v>0</v>
      </c>
      <c r="AI20" s="34">
        <v>0</v>
      </c>
      <c r="AJ20" s="34">
        <v>0</v>
      </c>
      <c r="AK20" s="35">
        <v>0</v>
      </c>
      <c r="AL20" s="33">
        <v>0</v>
      </c>
      <c r="AM20" s="34">
        <v>0</v>
      </c>
      <c r="AN20" s="34">
        <v>0</v>
      </c>
      <c r="AO20" s="34">
        <v>0</v>
      </c>
      <c r="AP20" s="35">
        <v>0</v>
      </c>
      <c r="AQ20" s="33">
        <v>0</v>
      </c>
      <c r="AR20" s="34">
        <v>0</v>
      </c>
      <c r="AS20" s="34">
        <v>0</v>
      </c>
      <c r="AT20" s="34">
        <v>0</v>
      </c>
      <c r="AU20" s="35">
        <v>0</v>
      </c>
      <c r="AV20" s="33">
        <v>0</v>
      </c>
      <c r="AW20" s="34">
        <v>0</v>
      </c>
      <c r="AX20" s="34">
        <v>0</v>
      </c>
      <c r="AY20" s="34">
        <v>0</v>
      </c>
      <c r="AZ20" s="35">
        <v>0</v>
      </c>
      <c r="BA20" s="33">
        <v>0</v>
      </c>
      <c r="BB20" s="34">
        <v>0</v>
      </c>
      <c r="BC20" s="34">
        <v>0</v>
      </c>
      <c r="BD20" s="34">
        <v>0</v>
      </c>
      <c r="BE20" s="35">
        <v>0</v>
      </c>
      <c r="BF20" s="33">
        <v>0</v>
      </c>
      <c r="BG20" s="34">
        <v>0</v>
      </c>
      <c r="BH20" s="34">
        <v>0</v>
      </c>
      <c r="BI20" s="34">
        <v>0</v>
      </c>
      <c r="BJ20" s="35">
        <v>0</v>
      </c>
      <c r="BK20" s="36">
        <v>0</v>
      </c>
    </row>
    <row r="21" spans="1:63" ht="12.75">
      <c r="A21" s="16"/>
      <c r="B21" s="25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</row>
    <row r="22" spans="1:63" ht="12.75">
      <c r="A22" s="16" t="s">
        <v>86</v>
      </c>
      <c r="B22" s="24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16"/>
      <c r="B23" s="25" t="s">
        <v>40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3">
        <v>0</v>
      </c>
      <c r="I23" s="34">
        <v>0</v>
      </c>
      <c r="J23" s="34">
        <v>0</v>
      </c>
      <c r="K23" s="34">
        <v>0</v>
      </c>
      <c r="L23" s="35">
        <v>0</v>
      </c>
      <c r="M23" s="33">
        <v>0</v>
      </c>
      <c r="N23" s="34">
        <v>0</v>
      </c>
      <c r="O23" s="34">
        <v>0</v>
      </c>
      <c r="P23" s="34">
        <v>0</v>
      </c>
      <c r="Q23" s="35">
        <v>0</v>
      </c>
      <c r="R23" s="33">
        <v>0</v>
      </c>
      <c r="S23" s="34">
        <v>0</v>
      </c>
      <c r="T23" s="34">
        <v>0</v>
      </c>
      <c r="U23" s="34">
        <v>0</v>
      </c>
      <c r="V23" s="35">
        <v>0</v>
      </c>
      <c r="W23" s="33">
        <v>0</v>
      </c>
      <c r="X23" s="34">
        <v>0</v>
      </c>
      <c r="Y23" s="34">
        <v>0</v>
      </c>
      <c r="Z23" s="34">
        <v>0</v>
      </c>
      <c r="AA23" s="35">
        <v>0</v>
      </c>
      <c r="AB23" s="33">
        <v>0</v>
      </c>
      <c r="AC23" s="34">
        <v>0</v>
      </c>
      <c r="AD23" s="34">
        <v>0</v>
      </c>
      <c r="AE23" s="34">
        <v>0</v>
      </c>
      <c r="AF23" s="35">
        <v>0</v>
      </c>
      <c r="AG23" s="33">
        <v>0</v>
      </c>
      <c r="AH23" s="34">
        <v>0</v>
      </c>
      <c r="AI23" s="34">
        <v>0</v>
      </c>
      <c r="AJ23" s="34">
        <v>0</v>
      </c>
      <c r="AK23" s="35">
        <v>0</v>
      </c>
      <c r="AL23" s="33">
        <v>0</v>
      </c>
      <c r="AM23" s="34">
        <v>0</v>
      </c>
      <c r="AN23" s="34">
        <v>0</v>
      </c>
      <c r="AO23" s="34">
        <v>0</v>
      </c>
      <c r="AP23" s="35">
        <v>0</v>
      </c>
      <c r="AQ23" s="33">
        <v>0</v>
      </c>
      <c r="AR23" s="34">
        <v>0</v>
      </c>
      <c r="AS23" s="34">
        <v>0</v>
      </c>
      <c r="AT23" s="34">
        <v>0</v>
      </c>
      <c r="AU23" s="35">
        <v>0</v>
      </c>
      <c r="AV23" s="33">
        <v>0</v>
      </c>
      <c r="AW23" s="34">
        <v>0</v>
      </c>
      <c r="AX23" s="34">
        <v>0</v>
      </c>
      <c r="AY23" s="34">
        <v>0</v>
      </c>
      <c r="AZ23" s="35">
        <v>0</v>
      </c>
      <c r="BA23" s="33">
        <v>0</v>
      </c>
      <c r="BB23" s="34">
        <v>0</v>
      </c>
      <c r="BC23" s="34">
        <v>0</v>
      </c>
      <c r="BD23" s="34">
        <v>0</v>
      </c>
      <c r="BE23" s="35">
        <v>0</v>
      </c>
      <c r="BF23" s="33">
        <v>0</v>
      </c>
      <c r="BG23" s="34">
        <v>0</v>
      </c>
      <c r="BH23" s="34">
        <v>0</v>
      </c>
      <c r="BI23" s="34">
        <v>0</v>
      </c>
      <c r="BJ23" s="35">
        <v>0</v>
      </c>
      <c r="BK23" s="36">
        <v>0</v>
      </c>
    </row>
    <row r="24" spans="1:63" ht="12.75">
      <c r="A24" s="16"/>
      <c r="B24" s="25" t="s">
        <v>94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3">
        <v>0</v>
      </c>
      <c r="I24" s="34">
        <v>0</v>
      </c>
      <c r="J24" s="34">
        <v>0</v>
      </c>
      <c r="K24" s="34">
        <v>0</v>
      </c>
      <c r="L24" s="35">
        <v>0</v>
      </c>
      <c r="M24" s="33">
        <v>0</v>
      </c>
      <c r="N24" s="34">
        <v>0</v>
      </c>
      <c r="O24" s="34">
        <v>0</v>
      </c>
      <c r="P24" s="34">
        <v>0</v>
      </c>
      <c r="Q24" s="35">
        <v>0</v>
      </c>
      <c r="R24" s="33">
        <v>0</v>
      </c>
      <c r="S24" s="34">
        <v>0</v>
      </c>
      <c r="T24" s="34">
        <v>0</v>
      </c>
      <c r="U24" s="34">
        <v>0</v>
      </c>
      <c r="V24" s="35">
        <v>0</v>
      </c>
      <c r="W24" s="33">
        <v>0</v>
      </c>
      <c r="X24" s="34">
        <v>0</v>
      </c>
      <c r="Y24" s="34">
        <v>0</v>
      </c>
      <c r="Z24" s="34">
        <v>0</v>
      </c>
      <c r="AA24" s="35">
        <v>0</v>
      </c>
      <c r="AB24" s="33">
        <v>0</v>
      </c>
      <c r="AC24" s="34">
        <v>0</v>
      </c>
      <c r="AD24" s="34">
        <v>0</v>
      </c>
      <c r="AE24" s="34">
        <v>0</v>
      </c>
      <c r="AF24" s="35">
        <v>0</v>
      </c>
      <c r="AG24" s="33">
        <v>0</v>
      </c>
      <c r="AH24" s="34">
        <v>0</v>
      </c>
      <c r="AI24" s="34">
        <v>0</v>
      </c>
      <c r="AJ24" s="34">
        <v>0</v>
      </c>
      <c r="AK24" s="35">
        <v>0</v>
      </c>
      <c r="AL24" s="33">
        <v>0</v>
      </c>
      <c r="AM24" s="34">
        <v>0</v>
      </c>
      <c r="AN24" s="34">
        <v>0</v>
      </c>
      <c r="AO24" s="34">
        <v>0</v>
      </c>
      <c r="AP24" s="35">
        <v>0</v>
      </c>
      <c r="AQ24" s="33">
        <v>0</v>
      </c>
      <c r="AR24" s="34">
        <v>0</v>
      </c>
      <c r="AS24" s="34">
        <v>0</v>
      </c>
      <c r="AT24" s="34">
        <v>0</v>
      </c>
      <c r="AU24" s="35">
        <v>0</v>
      </c>
      <c r="AV24" s="33">
        <v>0</v>
      </c>
      <c r="AW24" s="34">
        <v>0</v>
      </c>
      <c r="AX24" s="34">
        <v>0</v>
      </c>
      <c r="AY24" s="34">
        <v>0</v>
      </c>
      <c r="AZ24" s="35">
        <v>0</v>
      </c>
      <c r="BA24" s="33">
        <v>0</v>
      </c>
      <c r="BB24" s="34">
        <v>0</v>
      </c>
      <c r="BC24" s="34">
        <v>0</v>
      </c>
      <c r="BD24" s="34">
        <v>0</v>
      </c>
      <c r="BE24" s="35">
        <v>0</v>
      </c>
      <c r="BF24" s="33">
        <v>0</v>
      </c>
      <c r="BG24" s="34">
        <v>0</v>
      </c>
      <c r="BH24" s="34">
        <v>0</v>
      </c>
      <c r="BI24" s="34">
        <v>0</v>
      </c>
      <c r="BJ24" s="35">
        <v>0</v>
      </c>
      <c r="BK24" s="36">
        <v>0</v>
      </c>
    </row>
    <row r="25" spans="1:63" ht="12.75">
      <c r="A25" s="16"/>
      <c r="B25" s="26" t="s">
        <v>84</v>
      </c>
      <c r="C25" s="33">
        <f>+C9+C12+C15+C18+C21+C24</f>
        <v>0</v>
      </c>
      <c r="D25" s="34">
        <f aca="true" t="shared" si="0" ref="D25:BK25">+D9+D12+D15+D18+D21+D24</f>
        <v>11.9452569746774</v>
      </c>
      <c r="E25" s="34">
        <f t="shared" si="0"/>
        <v>0</v>
      </c>
      <c r="F25" s="34">
        <f t="shared" si="0"/>
        <v>0</v>
      </c>
      <c r="G25" s="35">
        <f t="shared" si="0"/>
        <v>0.028077939903199997</v>
      </c>
      <c r="H25" s="33">
        <f t="shared" si="0"/>
        <v>16.647614151093407</v>
      </c>
      <c r="I25" s="34">
        <f t="shared" si="0"/>
        <v>2.0162689295802996</v>
      </c>
      <c r="J25" s="34">
        <f t="shared" si="0"/>
        <v>0.290362556129</v>
      </c>
      <c r="K25" s="34">
        <f t="shared" si="0"/>
        <v>0</v>
      </c>
      <c r="L25" s="35">
        <f t="shared" si="0"/>
        <v>26.176635226224406</v>
      </c>
      <c r="M25" s="33">
        <f t="shared" si="0"/>
        <v>0</v>
      </c>
      <c r="N25" s="34">
        <f t="shared" si="0"/>
        <v>0</v>
      </c>
      <c r="O25" s="34">
        <f t="shared" si="0"/>
        <v>0</v>
      </c>
      <c r="P25" s="34">
        <f t="shared" si="0"/>
        <v>0</v>
      </c>
      <c r="Q25" s="35">
        <f t="shared" si="0"/>
        <v>0</v>
      </c>
      <c r="R25" s="33">
        <f t="shared" si="0"/>
        <v>4.158491990772199</v>
      </c>
      <c r="S25" s="34">
        <f t="shared" si="0"/>
        <v>0.0025650039354000002</v>
      </c>
      <c r="T25" s="34">
        <f t="shared" si="0"/>
        <v>0</v>
      </c>
      <c r="U25" s="34">
        <f t="shared" si="0"/>
        <v>0</v>
      </c>
      <c r="V25" s="35">
        <f t="shared" si="0"/>
        <v>4.0964782136119</v>
      </c>
      <c r="W25" s="33">
        <f t="shared" si="0"/>
        <v>0</v>
      </c>
      <c r="X25" s="34">
        <f t="shared" si="0"/>
        <v>0.4156747193225</v>
      </c>
      <c r="Y25" s="34">
        <f t="shared" si="0"/>
        <v>0</v>
      </c>
      <c r="Z25" s="34">
        <f t="shared" si="0"/>
        <v>0</v>
      </c>
      <c r="AA25" s="35">
        <f t="shared" si="0"/>
        <v>0</v>
      </c>
      <c r="AB25" s="33">
        <f t="shared" si="0"/>
        <v>0.25664034970910005</v>
      </c>
      <c r="AC25" s="34">
        <f t="shared" si="0"/>
        <v>0.0188022410322</v>
      </c>
      <c r="AD25" s="34">
        <f t="shared" si="0"/>
        <v>0</v>
      </c>
      <c r="AE25" s="34">
        <f t="shared" si="0"/>
        <v>0</v>
      </c>
      <c r="AF25" s="35">
        <f t="shared" si="0"/>
        <v>0.12147163532250001</v>
      </c>
      <c r="AG25" s="33">
        <f t="shared" si="0"/>
        <v>0</v>
      </c>
      <c r="AH25" s="34">
        <f t="shared" si="0"/>
        <v>0</v>
      </c>
      <c r="AI25" s="34">
        <f t="shared" si="0"/>
        <v>0</v>
      </c>
      <c r="AJ25" s="34">
        <f t="shared" si="0"/>
        <v>0</v>
      </c>
      <c r="AK25" s="35">
        <f t="shared" si="0"/>
        <v>0</v>
      </c>
      <c r="AL25" s="33">
        <f t="shared" si="0"/>
        <v>0.011473851096699999</v>
      </c>
      <c r="AM25" s="34">
        <f t="shared" si="0"/>
        <v>0</v>
      </c>
      <c r="AN25" s="34">
        <f t="shared" si="0"/>
        <v>0</v>
      </c>
      <c r="AO25" s="34">
        <f t="shared" si="0"/>
        <v>0</v>
      </c>
      <c r="AP25" s="35">
        <f t="shared" si="0"/>
        <v>0</v>
      </c>
      <c r="AQ25" s="33">
        <f t="shared" si="0"/>
        <v>0</v>
      </c>
      <c r="AR25" s="34">
        <f t="shared" si="0"/>
        <v>0</v>
      </c>
      <c r="AS25" s="34">
        <f t="shared" si="0"/>
        <v>0</v>
      </c>
      <c r="AT25" s="34">
        <f t="shared" si="0"/>
        <v>0</v>
      </c>
      <c r="AU25" s="35">
        <f t="shared" si="0"/>
        <v>0</v>
      </c>
      <c r="AV25" s="33">
        <f t="shared" si="0"/>
        <v>1.6797973498981</v>
      </c>
      <c r="AW25" s="34">
        <f t="shared" si="0"/>
        <v>0.15002231977410002</v>
      </c>
      <c r="AX25" s="34">
        <f t="shared" si="0"/>
        <v>0</v>
      </c>
      <c r="AY25" s="34">
        <f t="shared" si="0"/>
        <v>0</v>
      </c>
      <c r="AZ25" s="35">
        <f t="shared" si="0"/>
        <v>0.7795486047736999</v>
      </c>
      <c r="BA25" s="33">
        <f t="shared" si="0"/>
        <v>0</v>
      </c>
      <c r="BB25" s="34">
        <f t="shared" si="0"/>
        <v>0</v>
      </c>
      <c r="BC25" s="34">
        <f t="shared" si="0"/>
        <v>0</v>
      </c>
      <c r="BD25" s="34">
        <f t="shared" si="0"/>
        <v>0</v>
      </c>
      <c r="BE25" s="35">
        <f t="shared" si="0"/>
        <v>0</v>
      </c>
      <c r="BF25" s="33">
        <f t="shared" si="0"/>
        <v>0.8098722484496</v>
      </c>
      <c r="BG25" s="34">
        <f t="shared" si="0"/>
        <v>1.61290322E-05</v>
      </c>
      <c r="BH25" s="34">
        <f t="shared" si="0"/>
        <v>0</v>
      </c>
      <c r="BI25" s="34">
        <f t="shared" si="0"/>
        <v>0</v>
      </c>
      <c r="BJ25" s="35">
        <f t="shared" si="0"/>
        <v>0.2204274323869</v>
      </c>
      <c r="BK25" s="38">
        <f t="shared" si="0"/>
        <v>69.82549786672479</v>
      </c>
    </row>
    <row r="26" spans="1:63" ht="3.75" customHeight="1">
      <c r="A26" s="16"/>
      <c r="B26" s="27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16" t="s">
        <v>1</v>
      </c>
      <c r="B27" s="23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4" customFormat="1" ht="12.75">
      <c r="A28" s="16" t="s">
        <v>80</v>
      </c>
      <c r="B28" s="24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7" s="68" customFormat="1" ht="12.75">
      <c r="A29" s="64"/>
      <c r="B29" s="65" t="s">
        <v>2</v>
      </c>
      <c r="C29" s="56">
        <v>0</v>
      </c>
      <c r="D29" s="57">
        <v>0</v>
      </c>
      <c r="E29" s="57">
        <v>0</v>
      </c>
      <c r="F29" s="57">
        <v>0</v>
      </c>
      <c r="G29" s="58">
        <v>0</v>
      </c>
      <c r="H29" s="56">
        <v>18.165417993513202</v>
      </c>
      <c r="I29" s="56">
        <v>0</v>
      </c>
      <c r="J29" s="56">
        <v>0</v>
      </c>
      <c r="K29" s="56">
        <v>0</v>
      </c>
      <c r="L29" s="56">
        <v>1.4859825537089997</v>
      </c>
      <c r="M29" s="56">
        <v>0</v>
      </c>
      <c r="N29" s="57">
        <v>0</v>
      </c>
      <c r="O29" s="57">
        <v>0</v>
      </c>
      <c r="P29" s="57">
        <v>0</v>
      </c>
      <c r="Q29" s="58">
        <v>0</v>
      </c>
      <c r="R29" s="56">
        <v>5.516938448931899</v>
      </c>
      <c r="S29" s="56">
        <v>0</v>
      </c>
      <c r="T29" s="56">
        <v>0</v>
      </c>
      <c r="U29" s="56">
        <v>0</v>
      </c>
      <c r="V29" s="56">
        <v>0.23683789745130002</v>
      </c>
      <c r="W29" s="56">
        <v>0</v>
      </c>
      <c r="X29" s="57">
        <v>0</v>
      </c>
      <c r="Y29" s="57">
        <v>0</v>
      </c>
      <c r="Z29" s="57">
        <v>0</v>
      </c>
      <c r="AA29" s="58">
        <v>0</v>
      </c>
      <c r="AB29" s="56">
        <v>0.19566677996710005</v>
      </c>
      <c r="AC29" s="57">
        <v>0</v>
      </c>
      <c r="AD29" s="57">
        <v>0</v>
      </c>
      <c r="AE29" s="57">
        <v>0</v>
      </c>
      <c r="AF29" s="58">
        <v>0.024956776516</v>
      </c>
      <c r="AG29" s="56">
        <v>0</v>
      </c>
      <c r="AH29" s="57">
        <v>0</v>
      </c>
      <c r="AI29" s="57">
        <v>0</v>
      </c>
      <c r="AJ29" s="57">
        <v>0</v>
      </c>
      <c r="AK29" s="58">
        <v>0</v>
      </c>
      <c r="AL29" s="56">
        <v>0.0048815481933</v>
      </c>
      <c r="AM29" s="57">
        <v>0</v>
      </c>
      <c r="AN29" s="57">
        <v>0</v>
      </c>
      <c r="AO29" s="57">
        <v>0</v>
      </c>
      <c r="AP29" s="58">
        <v>0</v>
      </c>
      <c r="AQ29" s="56">
        <v>0</v>
      </c>
      <c r="AR29" s="57">
        <v>0</v>
      </c>
      <c r="AS29" s="57">
        <v>0</v>
      </c>
      <c r="AT29" s="57">
        <v>0</v>
      </c>
      <c r="AU29" s="58">
        <v>0</v>
      </c>
      <c r="AV29" s="56">
        <v>3.2189942115362506</v>
      </c>
      <c r="AW29" s="57">
        <v>9.677422570000001E-05</v>
      </c>
      <c r="AX29" s="57">
        <v>0</v>
      </c>
      <c r="AY29" s="57">
        <v>0</v>
      </c>
      <c r="AZ29" s="58">
        <v>0.08036154416119999</v>
      </c>
      <c r="BA29" s="56">
        <v>0</v>
      </c>
      <c r="BB29" s="57">
        <v>0</v>
      </c>
      <c r="BC29" s="57">
        <v>0</v>
      </c>
      <c r="BD29" s="57">
        <v>0</v>
      </c>
      <c r="BE29" s="58">
        <v>0</v>
      </c>
      <c r="BF29" s="56">
        <v>1.6226925018944003</v>
      </c>
      <c r="BG29" s="57">
        <v>0</v>
      </c>
      <c r="BH29" s="57">
        <v>0</v>
      </c>
      <c r="BI29" s="57">
        <v>0</v>
      </c>
      <c r="BJ29" s="58">
        <v>0</v>
      </c>
      <c r="BK29" s="66">
        <f>SUM(C29:BJ29)</f>
        <v>30.55282703009935</v>
      </c>
      <c r="BL29" s="67"/>
      <c r="BO29" s="62"/>
    </row>
    <row r="30" spans="1:63" s="4" customFormat="1" ht="12.75">
      <c r="A30" s="16"/>
      <c r="B30" s="25" t="s">
        <v>89</v>
      </c>
      <c r="C30" s="37">
        <f>+C29</f>
        <v>0</v>
      </c>
      <c r="D30" s="37">
        <f aca="true" t="shared" si="1" ref="D30:BK30">+D29</f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18.165417993513202</v>
      </c>
      <c r="I30" s="37">
        <f t="shared" si="1"/>
        <v>0</v>
      </c>
      <c r="J30" s="37">
        <f t="shared" si="1"/>
        <v>0</v>
      </c>
      <c r="K30" s="37">
        <f t="shared" si="1"/>
        <v>0</v>
      </c>
      <c r="L30" s="37">
        <f t="shared" si="1"/>
        <v>1.4859825537089997</v>
      </c>
      <c r="M30" s="37">
        <f t="shared" si="1"/>
        <v>0</v>
      </c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5.516938448931899</v>
      </c>
      <c r="S30" s="37">
        <f t="shared" si="1"/>
        <v>0</v>
      </c>
      <c r="T30" s="37">
        <f t="shared" si="1"/>
        <v>0</v>
      </c>
      <c r="U30" s="37">
        <f t="shared" si="1"/>
        <v>0</v>
      </c>
      <c r="V30" s="37">
        <f t="shared" si="1"/>
        <v>0.23683789745130002</v>
      </c>
      <c r="W30" s="37">
        <f t="shared" si="1"/>
        <v>0</v>
      </c>
      <c r="X30" s="37">
        <f t="shared" si="1"/>
        <v>0</v>
      </c>
      <c r="Y30" s="37">
        <f t="shared" si="1"/>
        <v>0</v>
      </c>
      <c r="Z30" s="37">
        <f t="shared" si="1"/>
        <v>0</v>
      </c>
      <c r="AA30" s="37">
        <f t="shared" si="1"/>
        <v>0</v>
      </c>
      <c r="AB30" s="37">
        <f t="shared" si="1"/>
        <v>0.19566677996710005</v>
      </c>
      <c r="AC30" s="37">
        <f t="shared" si="1"/>
        <v>0</v>
      </c>
      <c r="AD30" s="37">
        <f t="shared" si="1"/>
        <v>0</v>
      </c>
      <c r="AE30" s="37">
        <f t="shared" si="1"/>
        <v>0</v>
      </c>
      <c r="AF30" s="37">
        <f t="shared" si="1"/>
        <v>0.024956776516</v>
      </c>
      <c r="AG30" s="37">
        <f t="shared" si="1"/>
        <v>0</v>
      </c>
      <c r="AH30" s="37">
        <f t="shared" si="1"/>
        <v>0</v>
      </c>
      <c r="AI30" s="37">
        <f t="shared" si="1"/>
        <v>0</v>
      </c>
      <c r="AJ30" s="37">
        <f t="shared" si="1"/>
        <v>0</v>
      </c>
      <c r="AK30" s="37">
        <f t="shared" si="1"/>
        <v>0</v>
      </c>
      <c r="AL30" s="37">
        <f t="shared" si="1"/>
        <v>0.0048815481933</v>
      </c>
      <c r="AM30" s="37">
        <f t="shared" si="1"/>
        <v>0</v>
      </c>
      <c r="AN30" s="37">
        <f t="shared" si="1"/>
        <v>0</v>
      </c>
      <c r="AO30" s="37">
        <f t="shared" si="1"/>
        <v>0</v>
      </c>
      <c r="AP30" s="37">
        <f t="shared" si="1"/>
        <v>0</v>
      </c>
      <c r="AQ30" s="37">
        <f t="shared" si="1"/>
        <v>0</v>
      </c>
      <c r="AR30" s="37">
        <f t="shared" si="1"/>
        <v>0</v>
      </c>
      <c r="AS30" s="37">
        <f t="shared" si="1"/>
        <v>0</v>
      </c>
      <c r="AT30" s="37">
        <f t="shared" si="1"/>
        <v>0</v>
      </c>
      <c r="AU30" s="37">
        <f t="shared" si="1"/>
        <v>0</v>
      </c>
      <c r="AV30" s="37">
        <f t="shared" si="1"/>
        <v>3.2189942115362506</v>
      </c>
      <c r="AW30" s="37">
        <f t="shared" si="1"/>
        <v>9.677422570000001E-05</v>
      </c>
      <c r="AX30" s="37">
        <f t="shared" si="1"/>
        <v>0</v>
      </c>
      <c r="AY30" s="37">
        <f t="shared" si="1"/>
        <v>0</v>
      </c>
      <c r="AZ30" s="37">
        <f t="shared" si="1"/>
        <v>0.08036154416119999</v>
      </c>
      <c r="BA30" s="37">
        <f t="shared" si="1"/>
        <v>0</v>
      </c>
      <c r="BB30" s="37">
        <v>0</v>
      </c>
      <c r="BC30" s="37">
        <f t="shared" si="1"/>
        <v>0</v>
      </c>
      <c r="BD30" s="37">
        <f t="shared" si="1"/>
        <v>0</v>
      </c>
      <c r="BE30" s="37">
        <f t="shared" si="1"/>
        <v>0</v>
      </c>
      <c r="BF30" s="37">
        <f t="shared" si="1"/>
        <v>1.6226925018944003</v>
      </c>
      <c r="BG30" s="37">
        <f t="shared" si="1"/>
        <v>0</v>
      </c>
      <c r="BH30" s="37">
        <f t="shared" si="1"/>
        <v>0</v>
      </c>
      <c r="BI30" s="37">
        <f t="shared" si="1"/>
        <v>0</v>
      </c>
      <c r="BJ30" s="37">
        <f t="shared" si="1"/>
        <v>0</v>
      </c>
      <c r="BK30" s="37">
        <f t="shared" si="1"/>
        <v>30.55282703009935</v>
      </c>
    </row>
    <row r="31" spans="1:63" ht="12.75">
      <c r="A31" s="16" t="s">
        <v>81</v>
      </c>
      <c r="B31" s="24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78" ht="12.75">
      <c r="A32" s="16"/>
      <c r="B32" s="53" t="s">
        <v>17</v>
      </c>
      <c r="C32" s="33">
        <v>0</v>
      </c>
      <c r="D32" s="33">
        <v>0</v>
      </c>
      <c r="E32" s="33">
        <v>0</v>
      </c>
      <c r="F32" s="33">
        <v>0</v>
      </c>
      <c r="G32" s="33">
        <v>2.3649682067741</v>
      </c>
      <c r="H32" s="33">
        <v>190.92963385363868</v>
      </c>
      <c r="I32" s="33">
        <v>3.7645357494833</v>
      </c>
      <c r="J32" s="33">
        <v>0</v>
      </c>
      <c r="K32" s="33">
        <v>0</v>
      </c>
      <c r="L32" s="33">
        <v>79.9059052113851</v>
      </c>
      <c r="M32" s="33">
        <v>0</v>
      </c>
      <c r="N32" s="34">
        <v>0</v>
      </c>
      <c r="O32" s="34">
        <v>0</v>
      </c>
      <c r="P32" s="34">
        <v>0</v>
      </c>
      <c r="Q32" s="35">
        <v>0</v>
      </c>
      <c r="R32" s="33">
        <v>37.23385461757339</v>
      </c>
      <c r="S32" s="33">
        <v>1.0083927729031</v>
      </c>
      <c r="T32" s="33">
        <v>0</v>
      </c>
      <c r="U32" s="33">
        <v>0</v>
      </c>
      <c r="V32" s="33">
        <v>7.911825955547399</v>
      </c>
      <c r="W32" s="33">
        <v>0</v>
      </c>
      <c r="X32" s="34">
        <v>0</v>
      </c>
      <c r="Y32" s="34">
        <v>0</v>
      </c>
      <c r="Z32" s="34">
        <v>0</v>
      </c>
      <c r="AA32" s="35">
        <v>0</v>
      </c>
      <c r="AB32" s="33">
        <v>3.565091902031001</v>
      </c>
      <c r="AC32" s="34">
        <v>0.054000237419300004</v>
      </c>
      <c r="AD32" s="34">
        <v>0</v>
      </c>
      <c r="AE32" s="34">
        <v>0</v>
      </c>
      <c r="AF32" s="35">
        <v>1.9128311346448998</v>
      </c>
      <c r="AG32" s="33">
        <v>0</v>
      </c>
      <c r="AH32" s="34">
        <v>0</v>
      </c>
      <c r="AI32" s="34">
        <v>0</v>
      </c>
      <c r="AJ32" s="34">
        <v>0</v>
      </c>
      <c r="AK32" s="35">
        <v>0</v>
      </c>
      <c r="AL32" s="33">
        <v>0.16599315370920004</v>
      </c>
      <c r="AM32" s="34">
        <v>0</v>
      </c>
      <c r="AN32" s="34">
        <v>0</v>
      </c>
      <c r="AO32" s="34">
        <v>0</v>
      </c>
      <c r="AP32" s="35">
        <v>0</v>
      </c>
      <c r="AQ32" s="33">
        <v>0</v>
      </c>
      <c r="AR32" s="34">
        <v>0</v>
      </c>
      <c r="AS32" s="34">
        <v>0</v>
      </c>
      <c r="AT32" s="34">
        <v>0</v>
      </c>
      <c r="AU32" s="35">
        <v>0</v>
      </c>
      <c r="AV32" s="33">
        <v>42.03238485934831</v>
      </c>
      <c r="AW32" s="34">
        <v>7.4954787379021</v>
      </c>
      <c r="AX32" s="34">
        <v>0</v>
      </c>
      <c r="AY32" s="34">
        <v>0</v>
      </c>
      <c r="AZ32" s="35">
        <v>16.715380017803092</v>
      </c>
      <c r="BA32" s="33">
        <v>0</v>
      </c>
      <c r="BB32" s="34">
        <v>0</v>
      </c>
      <c r="BC32" s="34">
        <v>0</v>
      </c>
      <c r="BD32" s="34">
        <v>0</v>
      </c>
      <c r="BE32" s="35">
        <v>0</v>
      </c>
      <c r="BF32" s="33">
        <v>10.233654785880294</v>
      </c>
      <c r="BG32" s="34">
        <v>0.2475969933547</v>
      </c>
      <c r="BH32" s="34">
        <v>0</v>
      </c>
      <c r="BI32" s="34">
        <v>0</v>
      </c>
      <c r="BJ32" s="35">
        <v>3.9824145096444994</v>
      </c>
      <c r="BK32" s="36">
        <f>SUM(C32:BJ32)</f>
        <v>409.5239426990425</v>
      </c>
      <c r="BL32" s="39"/>
      <c r="BN32" s="39"/>
      <c r="BO32" s="62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</row>
    <row r="33" spans="1:63" ht="12.75">
      <c r="A33" s="16"/>
      <c r="B33" s="25" t="s">
        <v>90</v>
      </c>
      <c r="C33" s="33">
        <f>+C32</f>
        <v>0</v>
      </c>
      <c r="D33" s="33">
        <f aca="true" t="shared" si="2" ref="D33:BK33">+D32</f>
        <v>0</v>
      </c>
      <c r="E33" s="33">
        <f t="shared" si="2"/>
        <v>0</v>
      </c>
      <c r="F33" s="33">
        <f t="shared" si="2"/>
        <v>0</v>
      </c>
      <c r="G33" s="33">
        <f t="shared" si="2"/>
        <v>2.3649682067741</v>
      </c>
      <c r="H33" s="33">
        <f t="shared" si="2"/>
        <v>190.92963385363868</v>
      </c>
      <c r="I33" s="33">
        <f t="shared" si="2"/>
        <v>3.7645357494833</v>
      </c>
      <c r="J33" s="33">
        <f t="shared" si="2"/>
        <v>0</v>
      </c>
      <c r="K33" s="33">
        <f t="shared" si="2"/>
        <v>0</v>
      </c>
      <c r="L33" s="33">
        <f t="shared" si="2"/>
        <v>79.9059052113851</v>
      </c>
      <c r="M33" s="33">
        <f t="shared" si="2"/>
        <v>0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0</v>
      </c>
      <c r="R33" s="33">
        <f t="shared" si="2"/>
        <v>37.23385461757339</v>
      </c>
      <c r="S33" s="33">
        <f t="shared" si="2"/>
        <v>1.0083927729031</v>
      </c>
      <c r="T33" s="33">
        <f t="shared" si="2"/>
        <v>0</v>
      </c>
      <c r="U33" s="33">
        <f t="shared" si="2"/>
        <v>0</v>
      </c>
      <c r="V33" s="33">
        <f t="shared" si="2"/>
        <v>7.911825955547399</v>
      </c>
      <c r="W33" s="33">
        <f t="shared" si="2"/>
        <v>0</v>
      </c>
      <c r="X33" s="33">
        <f t="shared" si="2"/>
        <v>0</v>
      </c>
      <c r="Y33" s="33">
        <f t="shared" si="2"/>
        <v>0</v>
      </c>
      <c r="Z33" s="33">
        <f t="shared" si="2"/>
        <v>0</v>
      </c>
      <c r="AA33" s="33">
        <f t="shared" si="2"/>
        <v>0</v>
      </c>
      <c r="AB33" s="33">
        <f t="shared" si="2"/>
        <v>3.565091902031001</v>
      </c>
      <c r="AC33" s="33">
        <f t="shared" si="2"/>
        <v>0.054000237419300004</v>
      </c>
      <c r="AD33" s="33">
        <f t="shared" si="2"/>
        <v>0</v>
      </c>
      <c r="AE33" s="33">
        <f t="shared" si="2"/>
        <v>0</v>
      </c>
      <c r="AF33" s="33">
        <f t="shared" si="2"/>
        <v>1.9128311346448998</v>
      </c>
      <c r="AG33" s="33">
        <f t="shared" si="2"/>
        <v>0</v>
      </c>
      <c r="AH33" s="33">
        <f t="shared" si="2"/>
        <v>0</v>
      </c>
      <c r="AI33" s="33">
        <f t="shared" si="2"/>
        <v>0</v>
      </c>
      <c r="AJ33" s="33">
        <f t="shared" si="2"/>
        <v>0</v>
      </c>
      <c r="AK33" s="33">
        <f t="shared" si="2"/>
        <v>0</v>
      </c>
      <c r="AL33" s="33">
        <f t="shared" si="2"/>
        <v>0.16599315370920004</v>
      </c>
      <c r="AM33" s="33">
        <f t="shared" si="2"/>
        <v>0</v>
      </c>
      <c r="AN33" s="33">
        <f t="shared" si="2"/>
        <v>0</v>
      </c>
      <c r="AO33" s="33">
        <f t="shared" si="2"/>
        <v>0</v>
      </c>
      <c r="AP33" s="33">
        <f t="shared" si="2"/>
        <v>0</v>
      </c>
      <c r="AQ33" s="33">
        <f t="shared" si="2"/>
        <v>0</v>
      </c>
      <c r="AR33" s="33">
        <f t="shared" si="2"/>
        <v>0</v>
      </c>
      <c r="AS33" s="33">
        <f t="shared" si="2"/>
        <v>0</v>
      </c>
      <c r="AT33" s="33">
        <f t="shared" si="2"/>
        <v>0</v>
      </c>
      <c r="AU33" s="33">
        <f t="shared" si="2"/>
        <v>0</v>
      </c>
      <c r="AV33" s="33">
        <f t="shared" si="2"/>
        <v>42.03238485934831</v>
      </c>
      <c r="AW33" s="33">
        <f t="shared" si="2"/>
        <v>7.4954787379021</v>
      </c>
      <c r="AX33" s="33">
        <f t="shared" si="2"/>
        <v>0</v>
      </c>
      <c r="AY33" s="33">
        <f t="shared" si="2"/>
        <v>0</v>
      </c>
      <c r="AZ33" s="33">
        <f t="shared" si="2"/>
        <v>16.715380017803092</v>
      </c>
      <c r="BA33" s="33">
        <f t="shared" si="2"/>
        <v>0</v>
      </c>
      <c r="BB33" s="33">
        <f t="shared" si="2"/>
        <v>0</v>
      </c>
      <c r="BC33" s="33">
        <f t="shared" si="2"/>
        <v>0</v>
      </c>
      <c r="BD33" s="33">
        <f t="shared" si="2"/>
        <v>0</v>
      </c>
      <c r="BE33" s="33">
        <f t="shared" si="2"/>
        <v>0</v>
      </c>
      <c r="BF33" s="33">
        <f t="shared" si="2"/>
        <v>10.233654785880294</v>
      </c>
      <c r="BG33" s="33">
        <f t="shared" si="2"/>
        <v>0.2475969933547</v>
      </c>
      <c r="BH33" s="33">
        <f t="shared" si="2"/>
        <v>0</v>
      </c>
      <c r="BI33" s="33">
        <f t="shared" si="2"/>
        <v>0</v>
      </c>
      <c r="BJ33" s="33">
        <f t="shared" si="2"/>
        <v>3.9824145096444994</v>
      </c>
      <c r="BK33" s="33">
        <f t="shared" si="2"/>
        <v>409.5239426990425</v>
      </c>
    </row>
    <row r="34" spans="1:63" ht="12.75">
      <c r="A34" s="16"/>
      <c r="B34" s="26" t="s">
        <v>88</v>
      </c>
      <c r="C34" s="33">
        <f>+C33+C30</f>
        <v>0</v>
      </c>
      <c r="D34" s="34">
        <f aca="true" t="shared" si="3" ref="D34:BJ34">+D33+D30</f>
        <v>0</v>
      </c>
      <c r="E34" s="34">
        <f t="shared" si="3"/>
        <v>0</v>
      </c>
      <c r="F34" s="34">
        <f t="shared" si="3"/>
        <v>0</v>
      </c>
      <c r="G34" s="35">
        <f t="shared" si="3"/>
        <v>2.3649682067741</v>
      </c>
      <c r="H34" s="33">
        <f t="shared" si="3"/>
        <v>209.09505184715186</v>
      </c>
      <c r="I34" s="34">
        <f t="shared" si="3"/>
        <v>3.7645357494833</v>
      </c>
      <c r="J34" s="34">
        <f t="shared" si="3"/>
        <v>0</v>
      </c>
      <c r="K34" s="34">
        <f t="shared" si="3"/>
        <v>0</v>
      </c>
      <c r="L34" s="35">
        <f t="shared" si="3"/>
        <v>81.3918877650941</v>
      </c>
      <c r="M34" s="33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35">
        <f t="shared" si="3"/>
        <v>0</v>
      </c>
      <c r="R34" s="33">
        <f t="shared" si="3"/>
        <v>42.750793066505295</v>
      </c>
      <c r="S34" s="34">
        <f t="shared" si="3"/>
        <v>1.0083927729031</v>
      </c>
      <c r="T34" s="34">
        <f t="shared" si="3"/>
        <v>0</v>
      </c>
      <c r="U34" s="34">
        <f t="shared" si="3"/>
        <v>0</v>
      </c>
      <c r="V34" s="35">
        <f t="shared" si="3"/>
        <v>8.148663852998698</v>
      </c>
      <c r="W34" s="33">
        <f t="shared" si="3"/>
        <v>0</v>
      </c>
      <c r="X34" s="34">
        <f t="shared" si="3"/>
        <v>0</v>
      </c>
      <c r="Y34" s="34">
        <f t="shared" si="3"/>
        <v>0</v>
      </c>
      <c r="Z34" s="34">
        <f t="shared" si="3"/>
        <v>0</v>
      </c>
      <c r="AA34" s="35">
        <f t="shared" si="3"/>
        <v>0</v>
      </c>
      <c r="AB34" s="33">
        <f t="shared" si="3"/>
        <v>3.7607586819981007</v>
      </c>
      <c r="AC34" s="34">
        <f t="shared" si="3"/>
        <v>0.054000237419300004</v>
      </c>
      <c r="AD34" s="34">
        <f t="shared" si="3"/>
        <v>0</v>
      </c>
      <c r="AE34" s="34">
        <f t="shared" si="3"/>
        <v>0</v>
      </c>
      <c r="AF34" s="35">
        <f t="shared" si="3"/>
        <v>1.9377879111608998</v>
      </c>
      <c r="AG34" s="33">
        <f t="shared" si="3"/>
        <v>0</v>
      </c>
      <c r="AH34" s="34">
        <f t="shared" si="3"/>
        <v>0</v>
      </c>
      <c r="AI34" s="34">
        <f t="shared" si="3"/>
        <v>0</v>
      </c>
      <c r="AJ34" s="34">
        <f t="shared" si="3"/>
        <v>0</v>
      </c>
      <c r="AK34" s="35">
        <f t="shared" si="3"/>
        <v>0</v>
      </c>
      <c r="AL34" s="33">
        <f t="shared" si="3"/>
        <v>0.17087470190250004</v>
      </c>
      <c r="AM34" s="34">
        <f t="shared" si="3"/>
        <v>0</v>
      </c>
      <c r="AN34" s="34">
        <f t="shared" si="3"/>
        <v>0</v>
      </c>
      <c r="AO34" s="34">
        <f t="shared" si="3"/>
        <v>0</v>
      </c>
      <c r="AP34" s="35">
        <f t="shared" si="3"/>
        <v>0</v>
      </c>
      <c r="AQ34" s="33">
        <f t="shared" si="3"/>
        <v>0</v>
      </c>
      <c r="AR34" s="34">
        <f t="shared" si="3"/>
        <v>0</v>
      </c>
      <c r="AS34" s="34">
        <f t="shared" si="3"/>
        <v>0</v>
      </c>
      <c r="AT34" s="34">
        <f t="shared" si="3"/>
        <v>0</v>
      </c>
      <c r="AU34" s="35">
        <f t="shared" si="3"/>
        <v>0</v>
      </c>
      <c r="AV34" s="33">
        <f t="shared" si="3"/>
        <v>45.25137907088456</v>
      </c>
      <c r="AW34" s="34">
        <f t="shared" si="3"/>
        <v>7.495575512127799</v>
      </c>
      <c r="AX34" s="34">
        <f t="shared" si="3"/>
        <v>0</v>
      </c>
      <c r="AY34" s="34">
        <f t="shared" si="3"/>
        <v>0</v>
      </c>
      <c r="AZ34" s="35">
        <f t="shared" si="3"/>
        <v>16.79574156196429</v>
      </c>
      <c r="BA34" s="33">
        <f t="shared" si="3"/>
        <v>0</v>
      </c>
      <c r="BB34" s="34">
        <f t="shared" si="3"/>
        <v>0</v>
      </c>
      <c r="BC34" s="34">
        <f t="shared" si="3"/>
        <v>0</v>
      </c>
      <c r="BD34" s="34">
        <f t="shared" si="3"/>
        <v>0</v>
      </c>
      <c r="BE34" s="35">
        <f t="shared" si="3"/>
        <v>0</v>
      </c>
      <c r="BF34" s="33">
        <f t="shared" si="3"/>
        <v>11.856347287774694</v>
      </c>
      <c r="BG34" s="34">
        <f t="shared" si="3"/>
        <v>0.2475969933547</v>
      </c>
      <c r="BH34" s="34">
        <f t="shared" si="3"/>
        <v>0</v>
      </c>
      <c r="BI34" s="34">
        <f t="shared" si="3"/>
        <v>0</v>
      </c>
      <c r="BJ34" s="35">
        <f t="shared" si="3"/>
        <v>3.9824145096444994</v>
      </c>
      <c r="BK34" s="38">
        <f>+BK33+BK30</f>
        <v>440.07676972914186</v>
      </c>
    </row>
    <row r="35" spans="1:63" ht="3" customHeight="1">
      <c r="A35" s="16"/>
      <c r="B35" s="24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16" t="s">
        <v>18</v>
      </c>
      <c r="B36" s="23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16" t="s">
        <v>80</v>
      </c>
      <c r="B37" s="24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16"/>
      <c r="B38" s="25" t="s">
        <v>40</v>
      </c>
      <c r="C38" s="33">
        <v>0</v>
      </c>
      <c r="D38" s="34">
        <v>0</v>
      </c>
      <c r="E38" s="34">
        <v>0</v>
      </c>
      <c r="F38" s="34">
        <v>0</v>
      </c>
      <c r="G38" s="35">
        <v>0</v>
      </c>
      <c r="H38" s="33">
        <v>0</v>
      </c>
      <c r="I38" s="34">
        <v>0</v>
      </c>
      <c r="J38" s="34">
        <v>0</v>
      </c>
      <c r="K38" s="34">
        <v>0</v>
      </c>
      <c r="L38" s="35">
        <v>0</v>
      </c>
      <c r="M38" s="33">
        <v>0</v>
      </c>
      <c r="N38" s="34">
        <v>0</v>
      </c>
      <c r="O38" s="34">
        <v>0</v>
      </c>
      <c r="P38" s="34">
        <v>0</v>
      </c>
      <c r="Q38" s="35">
        <v>0</v>
      </c>
      <c r="R38" s="33">
        <v>0</v>
      </c>
      <c r="S38" s="34">
        <v>0</v>
      </c>
      <c r="T38" s="34">
        <v>0</v>
      </c>
      <c r="U38" s="34">
        <v>0</v>
      </c>
      <c r="V38" s="35">
        <v>0</v>
      </c>
      <c r="W38" s="33">
        <v>0</v>
      </c>
      <c r="X38" s="34">
        <v>0</v>
      </c>
      <c r="Y38" s="34">
        <v>0</v>
      </c>
      <c r="Z38" s="34">
        <v>0</v>
      </c>
      <c r="AA38" s="35">
        <v>0</v>
      </c>
      <c r="AB38" s="33">
        <v>0</v>
      </c>
      <c r="AC38" s="34">
        <v>0</v>
      </c>
      <c r="AD38" s="34">
        <v>0</v>
      </c>
      <c r="AE38" s="34">
        <v>0</v>
      </c>
      <c r="AF38" s="35">
        <v>0</v>
      </c>
      <c r="AG38" s="33">
        <v>0</v>
      </c>
      <c r="AH38" s="34">
        <v>0</v>
      </c>
      <c r="AI38" s="34">
        <v>0</v>
      </c>
      <c r="AJ38" s="34">
        <v>0</v>
      </c>
      <c r="AK38" s="35">
        <v>0</v>
      </c>
      <c r="AL38" s="33">
        <v>0</v>
      </c>
      <c r="AM38" s="34">
        <v>0</v>
      </c>
      <c r="AN38" s="34">
        <v>0</v>
      </c>
      <c r="AO38" s="34">
        <v>0</v>
      </c>
      <c r="AP38" s="35">
        <v>0</v>
      </c>
      <c r="AQ38" s="33">
        <v>0</v>
      </c>
      <c r="AR38" s="34">
        <v>0</v>
      </c>
      <c r="AS38" s="34">
        <v>0</v>
      </c>
      <c r="AT38" s="34">
        <v>0</v>
      </c>
      <c r="AU38" s="35">
        <v>0</v>
      </c>
      <c r="AV38" s="33">
        <v>0</v>
      </c>
      <c r="AW38" s="34">
        <v>0</v>
      </c>
      <c r="AX38" s="34">
        <v>0</v>
      </c>
      <c r="AY38" s="34">
        <v>0</v>
      </c>
      <c r="AZ38" s="35">
        <v>0</v>
      </c>
      <c r="BA38" s="33">
        <v>0</v>
      </c>
      <c r="BB38" s="34">
        <v>0</v>
      </c>
      <c r="BC38" s="34">
        <v>0</v>
      </c>
      <c r="BD38" s="34">
        <v>0</v>
      </c>
      <c r="BE38" s="35">
        <v>0</v>
      </c>
      <c r="BF38" s="33">
        <v>0</v>
      </c>
      <c r="BG38" s="34">
        <v>0</v>
      </c>
      <c r="BH38" s="34">
        <v>0</v>
      </c>
      <c r="BI38" s="34">
        <v>0</v>
      </c>
      <c r="BJ38" s="35">
        <v>0</v>
      </c>
      <c r="BK38" s="36">
        <v>0</v>
      </c>
    </row>
    <row r="39" spans="1:63" ht="12.75">
      <c r="A39" s="16"/>
      <c r="B39" s="26" t="s">
        <v>87</v>
      </c>
      <c r="C39" s="33">
        <v>0</v>
      </c>
      <c r="D39" s="34">
        <v>0</v>
      </c>
      <c r="E39" s="34">
        <v>0</v>
      </c>
      <c r="F39" s="34">
        <v>0</v>
      </c>
      <c r="G39" s="35">
        <v>0</v>
      </c>
      <c r="H39" s="33">
        <v>0</v>
      </c>
      <c r="I39" s="34">
        <v>0</v>
      </c>
      <c r="J39" s="34">
        <v>0</v>
      </c>
      <c r="K39" s="34">
        <v>0</v>
      </c>
      <c r="L39" s="35">
        <v>0</v>
      </c>
      <c r="M39" s="33">
        <v>0</v>
      </c>
      <c r="N39" s="34">
        <v>0</v>
      </c>
      <c r="O39" s="34">
        <v>0</v>
      </c>
      <c r="P39" s="34">
        <v>0</v>
      </c>
      <c r="Q39" s="35">
        <v>0</v>
      </c>
      <c r="R39" s="33">
        <v>0</v>
      </c>
      <c r="S39" s="34">
        <v>0</v>
      </c>
      <c r="T39" s="34">
        <v>0</v>
      </c>
      <c r="U39" s="34">
        <v>0</v>
      </c>
      <c r="V39" s="35">
        <v>0</v>
      </c>
      <c r="W39" s="33">
        <v>0</v>
      </c>
      <c r="X39" s="34">
        <v>0</v>
      </c>
      <c r="Y39" s="34">
        <v>0</v>
      </c>
      <c r="Z39" s="34">
        <v>0</v>
      </c>
      <c r="AA39" s="35">
        <v>0</v>
      </c>
      <c r="AB39" s="33">
        <v>0</v>
      </c>
      <c r="AC39" s="34">
        <v>0</v>
      </c>
      <c r="AD39" s="34">
        <v>0</v>
      </c>
      <c r="AE39" s="34">
        <v>0</v>
      </c>
      <c r="AF39" s="35">
        <v>0</v>
      </c>
      <c r="AG39" s="33">
        <v>0</v>
      </c>
      <c r="AH39" s="34">
        <v>0</v>
      </c>
      <c r="AI39" s="34">
        <v>0</v>
      </c>
      <c r="AJ39" s="34">
        <v>0</v>
      </c>
      <c r="AK39" s="35">
        <v>0</v>
      </c>
      <c r="AL39" s="33">
        <v>0</v>
      </c>
      <c r="AM39" s="34">
        <v>0</v>
      </c>
      <c r="AN39" s="34">
        <v>0</v>
      </c>
      <c r="AO39" s="34">
        <v>0</v>
      </c>
      <c r="AP39" s="35">
        <v>0</v>
      </c>
      <c r="AQ39" s="33">
        <v>0</v>
      </c>
      <c r="AR39" s="34">
        <v>0</v>
      </c>
      <c r="AS39" s="34">
        <v>0</v>
      </c>
      <c r="AT39" s="34">
        <v>0</v>
      </c>
      <c r="AU39" s="35">
        <v>0</v>
      </c>
      <c r="AV39" s="33">
        <v>0</v>
      </c>
      <c r="AW39" s="34">
        <v>0</v>
      </c>
      <c r="AX39" s="34">
        <v>0</v>
      </c>
      <c r="AY39" s="34">
        <v>0</v>
      </c>
      <c r="AZ39" s="35">
        <v>0</v>
      </c>
      <c r="BA39" s="33">
        <v>0</v>
      </c>
      <c r="BB39" s="34">
        <v>0</v>
      </c>
      <c r="BC39" s="34">
        <v>0</v>
      </c>
      <c r="BD39" s="34">
        <v>0</v>
      </c>
      <c r="BE39" s="35">
        <v>0</v>
      </c>
      <c r="BF39" s="33">
        <v>0</v>
      </c>
      <c r="BG39" s="34">
        <v>0</v>
      </c>
      <c r="BH39" s="34">
        <v>0</v>
      </c>
      <c r="BI39" s="34">
        <v>0</v>
      </c>
      <c r="BJ39" s="35">
        <v>0</v>
      </c>
      <c r="BK39" s="36">
        <v>0</v>
      </c>
    </row>
    <row r="40" spans="1:63" ht="2.25" customHeight="1">
      <c r="A40" s="16"/>
      <c r="B40" s="24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16" t="s">
        <v>4</v>
      </c>
      <c r="B41" s="23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16" t="s">
        <v>80</v>
      </c>
      <c r="B42" s="24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7" ht="12.75">
      <c r="A43" s="16"/>
      <c r="B43" s="25" t="s">
        <v>106</v>
      </c>
      <c r="C43" s="50">
        <v>0</v>
      </c>
      <c r="D43" s="51">
        <v>0.545505617</v>
      </c>
      <c r="E43" s="49">
        <v>0</v>
      </c>
      <c r="F43" s="49">
        <v>0</v>
      </c>
      <c r="G43" s="52">
        <v>0.871896569</v>
      </c>
      <c r="H43" s="33">
        <v>16.864939030999412</v>
      </c>
      <c r="I43" s="34">
        <v>12.001594468999995</v>
      </c>
      <c r="J43" s="34">
        <v>0</v>
      </c>
      <c r="K43" s="34">
        <v>0</v>
      </c>
      <c r="L43" s="35">
        <v>19.205267059454993</v>
      </c>
      <c r="M43" s="50">
        <v>0</v>
      </c>
      <c r="N43" s="51">
        <v>0</v>
      </c>
      <c r="O43" s="51">
        <v>0</v>
      </c>
      <c r="P43" s="51">
        <v>0</v>
      </c>
      <c r="Q43" s="52">
        <v>0</v>
      </c>
      <c r="R43" s="33">
        <v>9.096000850999458</v>
      </c>
      <c r="S43" s="34">
        <v>0.02674965699999999</v>
      </c>
      <c r="T43" s="34">
        <v>0</v>
      </c>
      <c r="U43" s="34">
        <v>0</v>
      </c>
      <c r="V43" s="35">
        <v>1.016216193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0</v>
      </c>
      <c r="AW43" s="34">
        <v>0</v>
      </c>
      <c r="AX43" s="34">
        <v>0</v>
      </c>
      <c r="AY43" s="34">
        <v>0</v>
      </c>
      <c r="AZ43" s="35">
        <v>0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0</v>
      </c>
      <c r="BG43" s="34">
        <v>0</v>
      </c>
      <c r="BH43" s="34">
        <v>0</v>
      </c>
      <c r="BI43" s="34">
        <v>0</v>
      </c>
      <c r="BJ43" s="35">
        <v>0</v>
      </c>
      <c r="BK43" s="36">
        <f>SUM(C43:BJ43)</f>
        <v>59.62816944645387</v>
      </c>
      <c r="BL43" s="47"/>
      <c r="BO43" s="62"/>
    </row>
    <row r="44" spans="1:63" ht="12.75">
      <c r="A44" s="16"/>
      <c r="B44" s="25" t="s">
        <v>89</v>
      </c>
      <c r="C44" s="33">
        <f>C43</f>
        <v>0</v>
      </c>
      <c r="D44" s="33">
        <f>D43</f>
        <v>0.545505617</v>
      </c>
      <c r="E44" s="33">
        <f>E43</f>
        <v>0</v>
      </c>
      <c r="F44" s="33">
        <f>F43</f>
        <v>0</v>
      </c>
      <c r="G44" s="33">
        <f>G43</f>
        <v>0.871896569</v>
      </c>
      <c r="H44" s="33">
        <f aca="true" t="shared" si="4" ref="H44:BK44">H43</f>
        <v>16.864939030999412</v>
      </c>
      <c r="I44" s="33">
        <f t="shared" si="4"/>
        <v>12.001594468999995</v>
      </c>
      <c r="J44" s="33">
        <f t="shared" si="4"/>
        <v>0</v>
      </c>
      <c r="K44" s="33">
        <f t="shared" si="4"/>
        <v>0</v>
      </c>
      <c r="L44" s="33">
        <f t="shared" si="4"/>
        <v>19.205267059454993</v>
      </c>
      <c r="M44" s="33">
        <f t="shared" si="4"/>
        <v>0</v>
      </c>
      <c r="N44" s="33">
        <f t="shared" si="4"/>
        <v>0</v>
      </c>
      <c r="O44" s="33">
        <f t="shared" si="4"/>
        <v>0</v>
      </c>
      <c r="P44" s="33">
        <f t="shared" si="4"/>
        <v>0</v>
      </c>
      <c r="Q44" s="33">
        <f t="shared" si="4"/>
        <v>0</v>
      </c>
      <c r="R44" s="33">
        <f t="shared" si="4"/>
        <v>9.096000850999458</v>
      </c>
      <c r="S44" s="33">
        <f t="shared" si="4"/>
        <v>0.02674965699999999</v>
      </c>
      <c r="T44" s="33">
        <f t="shared" si="4"/>
        <v>0</v>
      </c>
      <c r="U44" s="33">
        <f t="shared" si="4"/>
        <v>0</v>
      </c>
      <c r="V44" s="33">
        <f t="shared" si="4"/>
        <v>1.016216193</v>
      </c>
      <c r="W44" s="33">
        <f t="shared" si="4"/>
        <v>0</v>
      </c>
      <c r="X44" s="33">
        <f t="shared" si="4"/>
        <v>0</v>
      </c>
      <c r="Y44" s="33">
        <f t="shared" si="4"/>
        <v>0</v>
      </c>
      <c r="Z44" s="33">
        <f t="shared" si="4"/>
        <v>0</v>
      </c>
      <c r="AA44" s="33">
        <f t="shared" si="4"/>
        <v>0</v>
      </c>
      <c r="AB44" s="33">
        <f t="shared" si="4"/>
        <v>0</v>
      </c>
      <c r="AC44" s="33">
        <f t="shared" si="4"/>
        <v>0</v>
      </c>
      <c r="AD44" s="33">
        <f t="shared" si="4"/>
        <v>0</v>
      </c>
      <c r="AE44" s="33">
        <f t="shared" si="4"/>
        <v>0</v>
      </c>
      <c r="AF44" s="33">
        <f t="shared" si="4"/>
        <v>0</v>
      </c>
      <c r="AG44" s="33">
        <f t="shared" si="4"/>
        <v>0</v>
      </c>
      <c r="AH44" s="33">
        <f t="shared" si="4"/>
        <v>0</v>
      </c>
      <c r="AI44" s="33">
        <f t="shared" si="4"/>
        <v>0</v>
      </c>
      <c r="AJ44" s="33">
        <f t="shared" si="4"/>
        <v>0</v>
      </c>
      <c r="AK44" s="33">
        <f t="shared" si="4"/>
        <v>0</v>
      </c>
      <c r="AL44" s="33">
        <f t="shared" si="4"/>
        <v>0</v>
      </c>
      <c r="AM44" s="33">
        <f t="shared" si="4"/>
        <v>0</v>
      </c>
      <c r="AN44" s="33">
        <f t="shared" si="4"/>
        <v>0</v>
      </c>
      <c r="AO44" s="33">
        <f t="shared" si="4"/>
        <v>0</v>
      </c>
      <c r="AP44" s="33">
        <f t="shared" si="4"/>
        <v>0</v>
      </c>
      <c r="AQ44" s="33">
        <f t="shared" si="4"/>
        <v>0</v>
      </c>
      <c r="AR44" s="33">
        <f t="shared" si="4"/>
        <v>0</v>
      </c>
      <c r="AS44" s="33">
        <f t="shared" si="4"/>
        <v>0</v>
      </c>
      <c r="AT44" s="33">
        <f t="shared" si="4"/>
        <v>0</v>
      </c>
      <c r="AU44" s="33">
        <f t="shared" si="4"/>
        <v>0</v>
      </c>
      <c r="AV44" s="33">
        <f t="shared" si="4"/>
        <v>0</v>
      </c>
      <c r="AW44" s="33">
        <f t="shared" si="4"/>
        <v>0</v>
      </c>
      <c r="AX44" s="33">
        <f t="shared" si="4"/>
        <v>0</v>
      </c>
      <c r="AY44" s="33">
        <f t="shared" si="4"/>
        <v>0</v>
      </c>
      <c r="AZ44" s="33">
        <f t="shared" si="4"/>
        <v>0</v>
      </c>
      <c r="BA44" s="33">
        <f t="shared" si="4"/>
        <v>0</v>
      </c>
      <c r="BB44" s="33">
        <f t="shared" si="4"/>
        <v>0</v>
      </c>
      <c r="BC44" s="33">
        <f t="shared" si="4"/>
        <v>0</v>
      </c>
      <c r="BD44" s="33">
        <f t="shared" si="4"/>
        <v>0</v>
      </c>
      <c r="BE44" s="33">
        <f t="shared" si="4"/>
        <v>0</v>
      </c>
      <c r="BF44" s="33">
        <f t="shared" si="4"/>
        <v>0</v>
      </c>
      <c r="BG44" s="33">
        <f t="shared" si="4"/>
        <v>0</v>
      </c>
      <c r="BH44" s="33">
        <f t="shared" si="4"/>
        <v>0</v>
      </c>
      <c r="BI44" s="33">
        <f t="shared" si="4"/>
        <v>0</v>
      </c>
      <c r="BJ44" s="33">
        <f t="shared" si="4"/>
        <v>0</v>
      </c>
      <c r="BK44" s="33">
        <f t="shared" si="4"/>
        <v>59.62816944645387</v>
      </c>
    </row>
    <row r="45" spans="1:63" ht="12.75">
      <c r="A45" s="16" t="s">
        <v>81</v>
      </c>
      <c r="B45" s="24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7" ht="12.75">
      <c r="A46" s="16"/>
      <c r="B46" s="25" t="s">
        <v>107</v>
      </c>
      <c r="C46" s="33">
        <v>0</v>
      </c>
      <c r="D46" s="51">
        <v>0.07404192408999999</v>
      </c>
      <c r="E46" s="34">
        <v>0</v>
      </c>
      <c r="F46" s="34">
        <v>0</v>
      </c>
      <c r="G46" s="35">
        <v>0</v>
      </c>
      <c r="H46" s="33">
        <v>1.2770284769999969</v>
      </c>
      <c r="I46" s="34">
        <v>1.0770648597903307</v>
      </c>
      <c r="J46" s="34">
        <v>0</v>
      </c>
      <c r="K46" s="34">
        <v>0</v>
      </c>
      <c r="L46" s="35">
        <v>0.7254193636099628</v>
      </c>
      <c r="M46" s="33">
        <v>0</v>
      </c>
      <c r="N46" s="48">
        <v>0</v>
      </c>
      <c r="O46" s="34">
        <v>0</v>
      </c>
      <c r="P46" s="34">
        <v>0</v>
      </c>
      <c r="Q46" s="35">
        <v>0</v>
      </c>
      <c r="R46" s="33">
        <v>0.17372436799999985</v>
      </c>
      <c r="S46" s="34">
        <v>3.0907999999999996E-05</v>
      </c>
      <c r="T46" s="34">
        <v>0</v>
      </c>
      <c r="U46" s="34">
        <v>0</v>
      </c>
      <c r="V46" s="35">
        <v>0.000722679</v>
      </c>
      <c r="W46" s="33">
        <v>0</v>
      </c>
      <c r="X46" s="34">
        <v>0</v>
      </c>
      <c r="Y46" s="34">
        <v>0</v>
      </c>
      <c r="Z46" s="34">
        <v>0</v>
      </c>
      <c r="AA46" s="35">
        <v>0</v>
      </c>
      <c r="AB46" s="33">
        <v>0</v>
      </c>
      <c r="AC46" s="34">
        <v>0</v>
      </c>
      <c r="AD46" s="34">
        <v>0</v>
      </c>
      <c r="AE46" s="34">
        <v>0</v>
      </c>
      <c r="AF46" s="35">
        <v>0</v>
      </c>
      <c r="AG46" s="33">
        <v>0</v>
      </c>
      <c r="AH46" s="34">
        <v>0</v>
      </c>
      <c r="AI46" s="34">
        <v>0</v>
      </c>
      <c r="AJ46" s="34">
        <v>0</v>
      </c>
      <c r="AK46" s="35">
        <v>0</v>
      </c>
      <c r="AL46" s="33">
        <v>0</v>
      </c>
      <c r="AM46" s="34">
        <v>0</v>
      </c>
      <c r="AN46" s="34">
        <v>0</v>
      </c>
      <c r="AO46" s="34">
        <v>0</v>
      </c>
      <c r="AP46" s="35">
        <v>0</v>
      </c>
      <c r="AQ46" s="33">
        <v>0</v>
      </c>
      <c r="AR46" s="34">
        <v>0</v>
      </c>
      <c r="AS46" s="34">
        <v>0</v>
      </c>
      <c r="AT46" s="34">
        <v>0</v>
      </c>
      <c r="AU46" s="35">
        <v>0</v>
      </c>
      <c r="AV46" s="33">
        <v>0</v>
      </c>
      <c r="AW46" s="34">
        <v>0</v>
      </c>
      <c r="AX46" s="34">
        <v>0</v>
      </c>
      <c r="AY46" s="34">
        <v>0</v>
      </c>
      <c r="AZ46" s="35">
        <v>0</v>
      </c>
      <c r="BA46" s="33">
        <v>0</v>
      </c>
      <c r="BB46" s="34">
        <v>0</v>
      </c>
      <c r="BC46" s="34">
        <v>0</v>
      </c>
      <c r="BD46" s="34">
        <v>0</v>
      </c>
      <c r="BE46" s="35">
        <v>0</v>
      </c>
      <c r="BF46" s="33">
        <v>0</v>
      </c>
      <c r="BG46" s="34">
        <v>0</v>
      </c>
      <c r="BH46" s="34">
        <v>0</v>
      </c>
      <c r="BI46" s="34">
        <v>0</v>
      </c>
      <c r="BJ46" s="35">
        <v>0</v>
      </c>
      <c r="BK46" s="36">
        <f>SUM(C46:BJ46)</f>
        <v>3.32803257949029</v>
      </c>
      <c r="BL46" s="47"/>
      <c r="BO46" s="62"/>
    </row>
    <row r="47" spans="1:63" ht="12.75">
      <c r="A47" s="16"/>
      <c r="B47" s="25" t="s">
        <v>90</v>
      </c>
      <c r="C47" s="47">
        <f>C46</f>
        <v>0</v>
      </c>
      <c r="D47" s="47">
        <f aca="true" t="shared" si="5" ref="D47:BK47">D46</f>
        <v>0.07404192408999999</v>
      </c>
      <c r="E47" s="47">
        <f t="shared" si="5"/>
        <v>0</v>
      </c>
      <c r="F47" s="47">
        <f t="shared" si="5"/>
        <v>0</v>
      </c>
      <c r="G47" s="47">
        <f t="shared" si="5"/>
        <v>0</v>
      </c>
      <c r="H47" s="47">
        <f t="shared" si="5"/>
        <v>1.2770284769999969</v>
      </c>
      <c r="I47" s="47">
        <f t="shared" si="5"/>
        <v>1.0770648597903307</v>
      </c>
      <c r="J47" s="47">
        <f t="shared" si="5"/>
        <v>0</v>
      </c>
      <c r="K47" s="47">
        <f t="shared" si="5"/>
        <v>0</v>
      </c>
      <c r="L47" s="47">
        <f t="shared" si="5"/>
        <v>0.7254193636099628</v>
      </c>
      <c r="M47" s="47">
        <f t="shared" si="5"/>
        <v>0</v>
      </c>
      <c r="N47" s="47">
        <f t="shared" si="5"/>
        <v>0</v>
      </c>
      <c r="O47" s="47">
        <f t="shared" si="5"/>
        <v>0</v>
      </c>
      <c r="P47" s="47">
        <f t="shared" si="5"/>
        <v>0</v>
      </c>
      <c r="Q47" s="47">
        <f t="shared" si="5"/>
        <v>0</v>
      </c>
      <c r="R47" s="47">
        <f t="shared" si="5"/>
        <v>0.17372436799999985</v>
      </c>
      <c r="S47" s="47">
        <f t="shared" si="5"/>
        <v>3.0907999999999996E-05</v>
      </c>
      <c r="T47" s="47">
        <f t="shared" si="5"/>
        <v>0</v>
      </c>
      <c r="U47" s="47">
        <f t="shared" si="5"/>
        <v>0</v>
      </c>
      <c r="V47" s="47">
        <f t="shared" si="5"/>
        <v>0.000722679</v>
      </c>
      <c r="W47" s="47">
        <f t="shared" si="5"/>
        <v>0</v>
      </c>
      <c r="X47" s="47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47">
        <f t="shared" si="5"/>
        <v>0</v>
      </c>
      <c r="AK47" s="47">
        <f t="shared" si="5"/>
        <v>0</v>
      </c>
      <c r="AL47" s="47">
        <f t="shared" si="5"/>
        <v>0</v>
      </c>
      <c r="AM47" s="47">
        <f t="shared" si="5"/>
        <v>0</v>
      </c>
      <c r="AN47" s="47">
        <f t="shared" si="5"/>
        <v>0</v>
      </c>
      <c r="AO47" s="47">
        <f t="shared" si="5"/>
        <v>0</v>
      </c>
      <c r="AP47" s="47">
        <f t="shared" si="5"/>
        <v>0</v>
      </c>
      <c r="AQ47" s="47">
        <f t="shared" si="5"/>
        <v>0</v>
      </c>
      <c r="AR47" s="47">
        <f t="shared" si="5"/>
        <v>0</v>
      </c>
      <c r="AS47" s="47">
        <f t="shared" si="5"/>
        <v>0</v>
      </c>
      <c r="AT47" s="47">
        <f t="shared" si="5"/>
        <v>0</v>
      </c>
      <c r="AU47" s="47">
        <f t="shared" si="5"/>
        <v>0</v>
      </c>
      <c r="AV47" s="47">
        <f t="shared" si="5"/>
        <v>0</v>
      </c>
      <c r="AW47" s="47">
        <f t="shared" si="5"/>
        <v>0</v>
      </c>
      <c r="AX47" s="47">
        <f t="shared" si="5"/>
        <v>0</v>
      </c>
      <c r="AY47" s="47">
        <f t="shared" si="5"/>
        <v>0</v>
      </c>
      <c r="AZ47" s="47">
        <f t="shared" si="5"/>
        <v>0</v>
      </c>
      <c r="BA47" s="47">
        <f t="shared" si="5"/>
        <v>0</v>
      </c>
      <c r="BB47" s="47">
        <f t="shared" si="5"/>
        <v>0</v>
      </c>
      <c r="BC47" s="47">
        <f t="shared" si="5"/>
        <v>0</v>
      </c>
      <c r="BD47" s="47">
        <f t="shared" si="5"/>
        <v>0</v>
      </c>
      <c r="BE47" s="47">
        <f t="shared" si="5"/>
        <v>0</v>
      </c>
      <c r="BF47" s="47">
        <f t="shared" si="5"/>
        <v>0</v>
      </c>
      <c r="BG47" s="47">
        <f t="shared" si="5"/>
        <v>0</v>
      </c>
      <c r="BH47" s="47">
        <f t="shared" si="5"/>
        <v>0</v>
      </c>
      <c r="BI47" s="47">
        <f t="shared" si="5"/>
        <v>0</v>
      </c>
      <c r="BJ47" s="47">
        <f t="shared" si="5"/>
        <v>0</v>
      </c>
      <c r="BK47" s="47">
        <f t="shared" si="5"/>
        <v>3.32803257949029</v>
      </c>
    </row>
    <row r="48" spans="1:63" ht="12.75">
      <c r="A48" s="16"/>
      <c r="B48" s="26" t="s">
        <v>88</v>
      </c>
      <c r="C48" s="33">
        <f>C44+C47</f>
        <v>0</v>
      </c>
      <c r="D48" s="33">
        <f aca="true" t="shared" si="6" ref="D48:BJ48">D44+D47</f>
        <v>0.61954754109</v>
      </c>
      <c r="E48" s="33">
        <f t="shared" si="6"/>
        <v>0</v>
      </c>
      <c r="F48" s="33">
        <f t="shared" si="6"/>
        <v>0</v>
      </c>
      <c r="G48" s="33">
        <f t="shared" si="6"/>
        <v>0.871896569</v>
      </c>
      <c r="H48" s="33">
        <f t="shared" si="6"/>
        <v>18.14196750799941</v>
      </c>
      <c r="I48" s="33">
        <f t="shared" si="6"/>
        <v>13.078659328790327</v>
      </c>
      <c r="J48" s="33">
        <f t="shared" si="6"/>
        <v>0</v>
      </c>
      <c r="K48" s="33">
        <f t="shared" si="6"/>
        <v>0</v>
      </c>
      <c r="L48" s="33">
        <f t="shared" si="6"/>
        <v>19.930686423064955</v>
      </c>
      <c r="M48" s="33">
        <f>M44+M47</f>
        <v>0</v>
      </c>
      <c r="N48" s="33">
        <f>N44+N47</f>
        <v>0</v>
      </c>
      <c r="O48" s="33">
        <f>O44+O47</f>
        <v>0</v>
      </c>
      <c r="P48" s="33">
        <f>P44+P47</f>
        <v>0</v>
      </c>
      <c r="Q48" s="33">
        <f>Q44+Q47</f>
        <v>0</v>
      </c>
      <c r="R48" s="33">
        <f t="shared" si="6"/>
        <v>9.269725218999458</v>
      </c>
      <c r="S48" s="33">
        <f t="shared" si="6"/>
        <v>0.02678056499999999</v>
      </c>
      <c r="T48" s="33">
        <f t="shared" si="6"/>
        <v>0</v>
      </c>
      <c r="U48" s="33">
        <f t="shared" si="6"/>
        <v>0</v>
      </c>
      <c r="V48" s="33">
        <f t="shared" si="6"/>
        <v>1.0169388719999999</v>
      </c>
      <c r="W48" s="33">
        <f t="shared" si="6"/>
        <v>0</v>
      </c>
      <c r="X48" s="33">
        <f t="shared" si="6"/>
        <v>0</v>
      </c>
      <c r="Y48" s="33">
        <f t="shared" si="6"/>
        <v>0</v>
      </c>
      <c r="Z48" s="33">
        <f t="shared" si="6"/>
        <v>0</v>
      </c>
      <c r="AA48" s="33">
        <f t="shared" si="6"/>
        <v>0</v>
      </c>
      <c r="AB48" s="33">
        <f t="shared" si="6"/>
        <v>0</v>
      </c>
      <c r="AC48" s="33">
        <f t="shared" si="6"/>
        <v>0</v>
      </c>
      <c r="AD48" s="33">
        <f t="shared" si="6"/>
        <v>0</v>
      </c>
      <c r="AE48" s="33">
        <f t="shared" si="6"/>
        <v>0</v>
      </c>
      <c r="AF48" s="33">
        <f t="shared" si="6"/>
        <v>0</v>
      </c>
      <c r="AG48" s="33">
        <f t="shared" si="6"/>
        <v>0</v>
      </c>
      <c r="AH48" s="33">
        <f t="shared" si="6"/>
        <v>0</v>
      </c>
      <c r="AI48" s="33">
        <f t="shared" si="6"/>
        <v>0</v>
      </c>
      <c r="AJ48" s="33">
        <f t="shared" si="6"/>
        <v>0</v>
      </c>
      <c r="AK48" s="33">
        <f t="shared" si="6"/>
        <v>0</v>
      </c>
      <c r="AL48" s="33">
        <f t="shared" si="6"/>
        <v>0</v>
      </c>
      <c r="AM48" s="33">
        <f t="shared" si="6"/>
        <v>0</v>
      </c>
      <c r="AN48" s="33">
        <f t="shared" si="6"/>
        <v>0</v>
      </c>
      <c r="AO48" s="33">
        <f t="shared" si="6"/>
        <v>0</v>
      </c>
      <c r="AP48" s="33">
        <f t="shared" si="6"/>
        <v>0</v>
      </c>
      <c r="AQ48" s="33">
        <f t="shared" si="6"/>
        <v>0</v>
      </c>
      <c r="AR48" s="33">
        <f t="shared" si="6"/>
        <v>0</v>
      </c>
      <c r="AS48" s="33">
        <f t="shared" si="6"/>
        <v>0</v>
      </c>
      <c r="AT48" s="33">
        <f t="shared" si="6"/>
        <v>0</v>
      </c>
      <c r="AU48" s="33">
        <f t="shared" si="6"/>
        <v>0</v>
      </c>
      <c r="AV48" s="33">
        <f t="shared" si="6"/>
        <v>0</v>
      </c>
      <c r="AW48" s="33">
        <f t="shared" si="6"/>
        <v>0</v>
      </c>
      <c r="AX48" s="33">
        <f t="shared" si="6"/>
        <v>0</v>
      </c>
      <c r="AY48" s="33">
        <f t="shared" si="6"/>
        <v>0</v>
      </c>
      <c r="AZ48" s="33">
        <f t="shared" si="6"/>
        <v>0</v>
      </c>
      <c r="BA48" s="33">
        <f t="shared" si="6"/>
        <v>0</v>
      </c>
      <c r="BB48" s="33">
        <f t="shared" si="6"/>
        <v>0</v>
      </c>
      <c r="BC48" s="33">
        <f t="shared" si="6"/>
        <v>0</v>
      </c>
      <c r="BD48" s="33">
        <f t="shared" si="6"/>
        <v>0</v>
      </c>
      <c r="BE48" s="33">
        <f t="shared" si="6"/>
        <v>0</v>
      </c>
      <c r="BF48" s="33">
        <f t="shared" si="6"/>
        <v>0</v>
      </c>
      <c r="BG48" s="33">
        <f t="shared" si="6"/>
        <v>0</v>
      </c>
      <c r="BH48" s="33">
        <f t="shared" si="6"/>
        <v>0</v>
      </c>
      <c r="BI48" s="33">
        <f t="shared" si="6"/>
        <v>0</v>
      </c>
      <c r="BJ48" s="33">
        <f t="shared" si="6"/>
        <v>0</v>
      </c>
      <c r="BK48" s="38">
        <f>SUM(C48:BJ48)</f>
        <v>62.956202025944144</v>
      </c>
    </row>
    <row r="49" spans="1:63" ht="4.5" customHeight="1">
      <c r="A49" s="16"/>
      <c r="B49" s="24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16" t="s">
        <v>22</v>
      </c>
      <c r="B50" s="23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16" t="s">
        <v>80</v>
      </c>
      <c r="B51" s="24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16"/>
      <c r="B52" s="25" t="s">
        <v>40</v>
      </c>
      <c r="C52" s="33">
        <v>0</v>
      </c>
      <c r="D52" s="34">
        <v>0</v>
      </c>
      <c r="E52" s="34">
        <v>0</v>
      </c>
      <c r="F52" s="34">
        <v>0</v>
      </c>
      <c r="G52" s="35">
        <v>0</v>
      </c>
      <c r="H52" s="33">
        <v>0</v>
      </c>
      <c r="I52" s="34">
        <v>0</v>
      </c>
      <c r="J52" s="34">
        <v>0</v>
      </c>
      <c r="K52" s="34">
        <v>0</v>
      </c>
      <c r="L52" s="35">
        <v>0</v>
      </c>
      <c r="M52" s="33">
        <v>0</v>
      </c>
      <c r="N52" s="34">
        <v>0</v>
      </c>
      <c r="O52" s="34">
        <v>0</v>
      </c>
      <c r="P52" s="34">
        <v>0</v>
      </c>
      <c r="Q52" s="35">
        <v>0</v>
      </c>
      <c r="R52" s="33">
        <v>0</v>
      </c>
      <c r="S52" s="34">
        <v>0</v>
      </c>
      <c r="T52" s="34">
        <v>0</v>
      </c>
      <c r="U52" s="34">
        <v>0</v>
      </c>
      <c r="V52" s="35">
        <v>0</v>
      </c>
      <c r="W52" s="33">
        <v>0</v>
      </c>
      <c r="X52" s="34">
        <v>0</v>
      </c>
      <c r="Y52" s="34">
        <v>0</v>
      </c>
      <c r="Z52" s="34">
        <v>0</v>
      </c>
      <c r="AA52" s="35">
        <v>0</v>
      </c>
      <c r="AB52" s="33">
        <v>0</v>
      </c>
      <c r="AC52" s="34">
        <v>0</v>
      </c>
      <c r="AD52" s="34">
        <v>0</v>
      </c>
      <c r="AE52" s="34">
        <v>0</v>
      </c>
      <c r="AF52" s="35">
        <v>0</v>
      </c>
      <c r="AG52" s="33">
        <v>0</v>
      </c>
      <c r="AH52" s="34">
        <v>0</v>
      </c>
      <c r="AI52" s="34">
        <v>0</v>
      </c>
      <c r="AJ52" s="34">
        <v>0</v>
      </c>
      <c r="AK52" s="35">
        <v>0</v>
      </c>
      <c r="AL52" s="33">
        <v>0</v>
      </c>
      <c r="AM52" s="34">
        <v>0</v>
      </c>
      <c r="AN52" s="34">
        <v>0</v>
      </c>
      <c r="AO52" s="34">
        <v>0</v>
      </c>
      <c r="AP52" s="35">
        <v>0</v>
      </c>
      <c r="AQ52" s="33">
        <v>0</v>
      </c>
      <c r="AR52" s="34">
        <v>0</v>
      </c>
      <c r="AS52" s="34">
        <v>0</v>
      </c>
      <c r="AT52" s="34">
        <v>0</v>
      </c>
      <c r="AU52" s="35">
        <v>0</v>
      </c>
      <c r="AV52" s="33">
        <v>0</v>
      </c>
      <c r="AW52" s="34">
        <v>0</v>
      </c>
      <c r="AX52" s="34">
        <v>0</v>
      </c>
      <c r="AY52" s="34">
        <v>0</v>
      </c>
      <c r="AZ52" s="35">
        <v>0</v>
      </c>
      <c r="BA52" s="33">
        <v>0</v>
      </c>
      <c r="BB52" s="34">
        <v>0</v>
      </c>
      <c r="BC52" s="34">
        <v>0</v>
      </c>
      <c r="BD52" s="34">
        <v>0</v>
      </c>
      <c r="BE52" s="35">
        <v>0</v>
      </c>
      <c r="BF52" s="33">
        <v>0</v>
      </c>
      <c r="BG52" s="34">
        <v>0</v>
      </c>
      <c r="BH52" s="34">
        <v>0</v>
      </c>
      <c r="BI52" s="34">
        <v>0</v>
      </c>
      <c r="BJ52" s="35">
        <v>0</v>
      </c>
      <c r="BK52" s="36">
        <f>SUM(C52:BJ52)</f>
        <v>0</v>
      </c>
    </row>
    <row r="53" spans="1:63" ht="12.75">
      <c r="A53" s="16"/>
      <c r="B53" s="26" t="s">
        <v>87</v>
      </c>
      <c r="C53" s="33">
        <v>0</v>
      </c>
      <c r="D53" s="34">
        <v>0</v>
      </c>
      <c r="E53" s="34">
        <v>0</v>
      </c>
      <c r="F53" s="34">
        <v>0</v>
      </c>
      <c r="G53" s="35">
        <v>0</v>
      </c>
      <c r="H53" s="33">
        <v>0</v>
      </c>
      <c r="I53" s="34">
        <v>0</v>
      </c>
      <c r="J53" s="34">
        <v>0</v>
      </c>
      <c r="K53" s="34">
        <v>0</v>
      </c>
      <c r="L53" s="35">
        <v>0</v>
      </c>
      <c r="M53" s="33">
        <v>0</v>
      </c>
      <c r="N53" s="34">
        <v>0</v>
      </c>
      <c r="O53" s="34">
        <v>0</v>
      </c>
      <c r="P53" s="34">
        <v>0</v>
      </c>
      <c r="Q53" s="35">
        <v>0</v>
      </c>
      <c r="R53" s="33">
        <v>0</v>
      </c>
      <c r="S53" s="34">
        <v>0</v>
      </c>
      <c r="T53" s="34">
        <v>0</v>
      </c>
      <c r="U53" s="34">
        <v>0</v>
      </c>
      <c r="V53" s="35">
        <v>0</v>
      </c>
      <c r="W53" s="33">
        <v>0</v>
      </c>
      <c r="X53" s="34">
        <v>0</v>
      </c>
      <c r="Y53" s="34">
        <v>0</v>
      </c>
      <c r="Z53" s="34">
        <v>0</v>
      </c>
      <c r="AA53" s="35">
        <v>0</v>
      </c>
      <c r="AB53" s="33">
        <v>0</v>
      </c>
      <c r="AC53" s="34">
        <v>0</v>
      </c>
      <c r="AD53" s="34">
        <v>0</v>
      </c>
      <c r="AE53" s="34">
        <v>0</v>
      </c>
      <c r="AF53" s="35">
        <v>0</v>
      </c>
      <c r="AG53" s="33">
        <v>0</v>
      </c>
      <c r="AH53" s="34">
        <v>0</v>
      </c>
      <c r="AI53" s="34">
        <v>0</v>
      </c>
      <c r="AJ53" s="34">
        <v>0</v>
      </c>
      <c r="AK53" s="35">
        <v>0</v>
      </c>
      <c r="AL53" s="33">
        <v>0</v>
      </c>
      <c r="AM53" s="34">
        <v>0</v>
      </c>
      <c r="AN53" s="34">
        <v>0</v>
      </c>
      <c r="AO53" s="34">
        <v>0</v>
      </c>
      <c r="AP53" s="35">
        <v>0</v>
      </c>
      <c r="AQ53" s="33">
        <v>0</v>
      </c>
      <c r="AR53" s="34">
        <v>0</v>
      </c>
      <c r="AS53" s="34">
        <v>0</v>
      </c>
      <c r="AT53" s="34">
        <v>0</v>
      </c>
      <c r="AU53" s="35">
        <v>0</v>
      </c>
      <c r="AV53" s="33">
        <v>0</v>
      </c>
      <c r="AW53" s="34">
        <v>0</v>
      </c>
      <c r="AX53" s="34">
        <v>0</v>
      </c>
      <c r="AY53" s="34">
        <v>0</v>
      </c>
      <c r="AZ53" s="35">
        <v>0</v>
      </c>
      <c r="BA53" s="33">
        <v>0</v>
      </c>
      <c r="BB53" s="34">
        <v>0</v>
      </c>
      <c r="BC53" s="34">
        <v>0</v>
      </c>
      <c r="BD53" s="34">
        <v>0</v>
      </c>
      <c r="BE53" s="35">
        <v>0</v>
      </c>
      <c r="BF53" s="33">
        <v>0</v>
      </c>
      <c r="BG53" s="34">
        <v>0</v>
      </c>
      <c r="BH53" s="34">
        <v>0</v>
      </c>
      <c r="BI53" s="34">
        <v>0</v>
      </c>
      <c r="BJ53" s="35">
        <v>0</v>
      </c>
      <c r="BK53" s="36">
        <f>SUM(C53:BJ53)</f>
        <v>0</v>
      </c>
    </row>
    <row r="54" spans="1:63" ht="4.5" customHeight="1">
      <c r="A54" s="16"/>
      <c r="B54" s="28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4" ht="12.75">
      <c r="A55" s="16"/>
      <c r="B55" s="29" t="s">
        <v>103</v>
      </c>
      <c r="C55" s="42">
        <f>+C25+C34+C39+C48+C53</f>
        <v>0</v>
      </c>
      <c r="D55" s="42">
        <f aca="true" t="shared" si="7" ref="D55:BJ55">+D25+D34+D39+D48+D53</f>
        <v>12.5648045157674</v>
      </c>
      <c r="E55" s="42">
        <f t="shared" si="7"/>
        <v>0</v>
      </c>
      <c r="F55" s="42">
        <f t="shared" si="7"/>
        <v>0</v>
      </c>
      <c r="G55" s="43">
        <f t="shared" si="7"/>
        <v>3.2649427156772997</v>
      </c>
      <c r="H55" s="44">
        <f t="shared" si="7"/>
        <v>243.8846335062447</v>
      </c>
      <c r="I55" s="42">
        <f t="shared" si="7"/>
        <v>18.859464007853926</v>
      </c>
      <c r="J55" s="42">
        <f t="shared" si="7"/>
        <v>0.290362556129</v>
      </c>
      <c r="K55" s="42">
        <f t="shared" si="7"/>
        <v>0</v>
      </c>
      <c r="L55" s="43">
        <f t="shared" si="7"/>
        <v>127.49920941438346</v>
      </c>
      <c r="M55" s="44">
        <f t="shared" si="7"/>
        <v>0</v>
      </c>
      <c r="N55" s="42">
        <f t="shared" si="7"/>
        <v>0</v>
      </c>
      <c r="O55" s="42">
        <f t="shared" si="7"/>
        <v>0</v>
      </c>
      <c r="P55" s="42">
        <f t="shared" si="7"/>
        <v>0</v>
      </c>
      <c r="Q55" s="43">
        <f t="shared" si="7"/>
        <v>0</v>
      </c>
      <c r="R55" s="44">
        <f t="shared" si="7"/>
        <v>56.179010276276955</v>
      </c>
      <c r="S55" s="42">
        <f t="shared" si="7"/>
        <v>1.0377383418384998</v>
      </c>
      <c r="T55" s="42">
        <f t="shared" si="7"/>
        <v>0</v>
      </c>
      <c r="U55" s="42">
        <f t="shared" si="7"/>
        <v>0</v>
      </c>
      <c r="V55" s="43">
        <f t="shared" si="7"/>
        <v>13.262080938610598</v>
      </c>
      <c r="W55" s="44">
        <f t="shared" si="7"/>
        <v>0</v>
      </c>
      <c r="X55" s="42">
        <f t="shared" si="7"/>
        <v>0.4156747193225</v>
      </c>
      <c r="Y55" s="42">
        <f t="shared" si="7"/>
        <v>0</v>
      </c>
      <c r="Z55" s="42">
        <f t="shared" si="7"/>
        <v>0</v>
      </c>
      <c r="AA55" s="43">
        <f t="shared" si="7"/>
        <v>0</v>
      </c>
      <c r="AB55" s="44">
        <f t="shared" si="7"/>
        <v>4.017399031707201</v>
      </c>
      <c r="AC55" s="42">
        <f t="shared" si="7"/>
        <v>0.07280247845150001</v>
      </c>
      <c r="AD55" s="42">
        <f t="shared" si="7"/>
        <v>0</v>
      </c>
      <c r="AE55" s="42">
        <f t="shared" si="7"/>
        <v>0</v>
      </c>
      <c r="AF55" s="43">
        <f t="shared" si="7"/>
        <v>2.0592595464834</v>
      </c>
      <c r="AG55" s="44">
        <f t="shared" si="7"/>
        <v>0</v>
      </c>
      <c r="AH55" s="42">
        <f t="shared" si="7"/>
        <v>0</v>
      </c>
      <c r="AI55" s="42">
        <f t="shared" si="7"/>
        <v>0</v>
      </c>
      <c r="AJ55" s="42">
        <f t="shared" si="7"/>
        <v>0</v>
      </c>
      <c r="AK55" s="43">
        <f t="shared" si="7"/>
        <v>0</v>
      </c>
      <c r="AL55" s="44">
        <f t="shared" si="7"/>
        <v>0.18234855299920003</v>
      </c>
      <c r="AM55" s="42">
        <f t="shared" si="7"/>
        <v>0</v>
      </c>
      <c r="AN55" s="42">
        <f t="shared" si="7"/>
        <v>0</v>
      </c>
      <c r="AO55" s="42">
        <f t="shared" si="7"/>
        <v>0</v>
      </c>
      <c r="AP55" s="43">
        <f t="shared" si="7"/>
        <v>0</v>
      </c>
      <c r="AQ55" s="44">
        <f t="shared" si="7"/>
        <v>0</v>
      </c>
      <c r="AR55" s="42">
        <f t="shared" si="7"/>
        <v>0</v>
      </c>
      <c r="AS55" s="42">
        <f t="shared" si="7"/>
        <v>0</v>
      </c>
      <c r="AT55" s="42">
        <f t="shared" si="7"/>
        <v>0</v>
      </c>
      <c r="AU55" s="43">
        <f t="shared" si="7"/>
        <v>0</v>
      </c>
      <c r="AV55" s="44">
        <f t="shared" si="7"/>
        <v>46.93117642078266</v>
      </c>
      <c r="AW55" s="42">
        <f t="shared" si="7"/>
        <v>7.6455978319019</v>
      </c>
      <c r="AX55" s="42">
        <f t="shared" si="7"/>
        <v>0</v>
      </c>
      <c r="AY55" s="42">
        <f t="shared" si="7"/>
        <v>0</v>
      </c>
      <c r="AZ55" s="43">
        <f t="shared" si="7"/>
        <v>17.575290166737993</v>
      </c>
      <c r="BA55" s="44">
        <f t="shared" si="7"/>
        <v>0</v>
      </c>
      <c r="BB55" s="42">
        <f t="shared" si="7"/>
        <v>0</v>
      </c>
      <c r="BC55" s="42">
        <f t="shared" si="7"/>
        <v>0</v>
      </c>
      <c r="BD55" s="42">
        <f t="shared" si="7"/>
        <v>0</v>
      </c>
      <c r="BE55" s="43">
        <f t="shared" si="7"/>
        <v>0</v>
      </c>
      <c r="BF55" s="44">
        <f t="shared" si="7"/>
        <v>12.666219536224295</v>
      </c>
      <c r="BG55" s="42">
        <f t="shared" si="7"/>
        <v>0.2476131223869</v>
      </c>
      <c r="BH55" s="42">
        <f t="shared" si="7"/>
        <v>0</v>
      </c>
      <c r="BI55" s="42">
        <f t="shared" si="7"/>
        <v>0</v>
      </c>
      <c r="BJ55" s="43">
        <f t="shared" si="7"/>
        <v>4.2028419420314</v>
      </c>
      <c r="BK55" s="38">
        <f>BK25+BK34+BK48</f>
        <v>572.8584696218107</v>
      </c>
      <c r="BL55" s="47"/>
    </row>
    <row r="56" spans="1:63" ht="4.5" customHeight="1">
      <c r="A56" s="16"/>
      <c r="B56" s="29"/>
      <c r="C56" s="75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6"/>
    </row>
    <row r="57" spans="1:63" ht="14.25" customHeight="1">
      <c r="A57" s="16" t="s">
        <v>5</v>
      </c>
      <c r="B57" s="30" t="s">
        <v>26</v>
      </c>
      <c r="C57" s="7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6"/>
    </row>
    <row r="58" spans="1:67" ht="12.75">
      <c r="A58" s="16"/>
      <c r="B58" s="25" t="s">
        <v>40</v>
      </c>
      <c r="C58" s="34">
        <v>0</v>
      </c>
      <c r="D58" s="34">
        <v>2.8866085478064</v>
      </c>
      <c r="E58" s="34">
        <v>0</v>
      </c>
      <c r="F58" s="34">
        <v>0</v>
      </c>
      <c r="G58" s="34">
        <v>1.4107218732256999</v>
      </c>
      <c r="H58" s="33">
        <v>8.738896620769005</v>
      </c>
      <c r="I58" s="33">
        <v>0.012734159967699998</v>
      </c>
      <c r="J58" s="33">
        <v>0</v>
      </c>
      <c r="K58" s="33">
        <v>0</v>
      </c>
      <c r="L58" s="33">
        <v>2.8106486351922</v>
      </c>
      <c r="M58" s="33">
        <v>0</v>
      </c>
      <c r="N58" s="34">
        <v>0</v>
      </c>
      <c r="O58" s="34">
        <v>0</v>
      </c>
      <c r="P58" s="34">
        <v>0</v>
      </c>
      <c r="Q58" s="41">
        <v>0</v>
      </c>
      <c r="R58" s="33">
        <v>2.0598086928653</v>
      </c>
      <c r="S58" s="33">
        <v>0</v>
      </c>
      <c r="T58" s="33">
        <v>0</v>
      </c>
      <c r="U58" s="33">
        <v>0</v>
      </c>
      <c r="V58" s="33">
        <v>0.16524500509649998</v>
      </c>
      <c r="W58" s="40">
        <v>0</v>
      </c>
      <c r="X58" s="34">
        <v>0</v>
      </c>
      <c r="Y58" s="34">
        <v>0</v>
      </c>
      <c r="Z58" s="34">
        <v>0</v>
      </c>
      <c r="AA58" s="41">
        <v>0</v>
      </c>
      <c r="AB58" s="33">
        <v>0.1544620478381</v>
      </c>
      <c r="AC58" s="34">
        <v>0</v>
      </c>
      <c r="AD58" s="34">
        <v>0</v>
      </c>
      <c r="AE58" s="34">
        <v>0</v>
      </c>
      <c r="AF58" s="41">
        <v>0.3908290683225</v>
      </c>
      <c r="AG58" s="33">
        <v>0</v>
      </c>
      <c r="AH58" s="34">
        <v>0</v>
      </c>
      <c r="AI58" s="34">
        <v>0</v>
      </c>
      <c r="AJ58" s="34">
        <v>0</v>
      </c>
      <c r="AK58" s="41">
        <v>0</v>
      </c>
      <c r="AL58" s="33">
        <v>0.0022527397096</v>
      </c>
      <c r="AM58" s="34">
        <v>0</v>
      </c>
      <c r="AN58" s="34">
        <v>0</v>
      </c>
      <c r="AO58" s="34">
        <v>0</v>
      </c>
      <c r="AP58" s="41">
        <v>0</v>
      </c>
      <c r="AQ58" s="33">
        <v>0</v>
      </c>
      <c r="AR58" s="34">
        <v>0</v>
      </c>
      <c r="AS58" s="34">
        <v>0</v>
      </c>
      <c r="AT58" s="34">
        <v>0</v>
      </c>
      <c r="AU58" s="41">
        <v>0</v>
      </c>
      <c r="AV58" s="33">
        <v>1.470789457638</v>
      </c>
      <c r="AW58" s="34">
        <v>0.0031526185482</v>
      </c>
      <c r="AX58" s="34">
        <v>0</v>
      </c>
      <c r="AY58" s="34">
        <v>0</v>
      </c>
      <c r="AZ58" s="41">
        <v>0.5617452029675001</v>
      </c>
      <c r="BA58" s="33">
        <v>0</v>
      </c>
      <c r="BB58" s="34">
        <v>0</v>
      </c>
      <c r="BC58" s="34">
        <v>0</v>
      </c>
      <c r="BD58" s="34">
        <v>0</v>
      </c>
      <c r="BE58" s="41">
        <v>0</v>
      </c>
      <c r="BF58" s="33">
        <v>0.6237047285103001</v>
      </c>
      <c r="BG58" s="34">
        <v>0</v>
      </c>
      <c r="BH58" s="34">
        <v>0</v>
      </c>
      <c r="BI58" s="34">
        <v>0</v>
      </c>
      <c r="BJ58" s="41">
        <v>0.004409587677399999</v>
      </c>
      <c r="BK58" s="36">
        <f>SUM(C58:BJ58)</f>
        <v>21.296008986134407</v>
      </c>
      <c r="BL58" s="47"/>
      <c r="BO58" s="62"/>
    </row>
    <row r="59" spans="1:63" ht="13.5" thickBot="1">
      <c r="A59" s="31"/>
      <c r="B59" s="26" t="s">
        <v>87</v>
      </c>
      <c r="C59" s="34">
        <f aca="true" t="shared" si="8" ref="C59:BJ59">+C58</f>
        <v>0</v>
      </c>
      <c r="D59" s="34">
        <f t="shared" si="8"/>
        <v>2.8866085478064</v>
      </c>
      <c r="E59" s="34">
        <f t="shared" si="8"/>
        <v>0</v>
      </c>
      <c r="F59" s="34">
        <f t="shared" si="8"/>
        <v>0</v>
      </c>
      <c r="G59" s="41">
        <f t="shared" si="8"/>
        <v>1.4107218732256999</v>
      </c>
      <c r="H59" s="33">
        <f t="shared" si="8"/>
        <v>8.738896620769005</v>
      </c>
      <c r="I59" s="34">
        <f t="shared" si="8"/>
        <v>0.012734159967699998</v>
      </c>
      <c r="J59" s="34">
        <f t="shared" si="8"/>
        <v>0</v>
      </c>
      <c r="K59" s="34">
        <f t="shared" si="8"/>
        <v>0</v>
      </c>
      <c r="L59" s="41">
        <f t="shared" si="8"/>
        <v>2.8106486351922</v>
      </c>
      <c r="M59" s="33">
        <f t="shared" si="8"/>
        <v>0</v>
      </c>
      <c r="N59" s="34">
        <f t="shared" si="8"/>
        <v>0</v>
      </c>
      <c r="O59" s="34">
        <f t="shared" si="8"/>
        <v>0</v>
      </c>
      <c r="P59" s="34">
        <f t="shared" si="8"/>
        <v>0</v>
      </c>
      <c r="Q59" s="41">
        <f t="shared" si="8"/>
        <v>0</v>
      </c>
      <c r="R59" s="33">
        <f t="shared" si="8"/>
        <v>2.0598086928653</v>
      </c>
      <c r="S59" s="34">
        <f t="shared" si="8"/>
        <v>0</v>
      </c>
      <c r="T59" s="34">
        <f t="shared" si="8"/>
        <v>0</v>
      </c>
      <c r="U59" s="34">
        <f t="shared" si="8"/>
        <v>0</v>
      </c>
      <c r="V59" s="35">
        <f t="shared" si="8"/>
        <v>0.16524500509649998</v>
      </c>
      <c r="W59" s="40">
        <f t="shared" si="8"/>
        <v>0</v>
      </c>
      <c r="X59" s="34">
        <f t="shared" si="8"/>
        <v>0</v>
      </c>
      <c r="Y59" s="34">
        <f t="shared" si="8"/>
        <v>0</v>
      </c>
      <c r="Z59" s="34">
        <f t="shared" si="8"/>
        <v>0</v>
      </c>
      <c r="AA59" s="41">
        <f t="shared" si="8"/>
        <v>0</v>
      </c>
      <c r="AB59" s="33">
        <f t="shared" si="8"/>
        <v>0.1544620478381</v>
      </c>
      <c r="AC59" s="34">
        <f t="shared" si="8"/>
        <v>0</v>
      </c>
      <c r="AD59" s="34">
        <f t="shared" si="8"/>
        <v>0</v>
      </c>
      <c r="AE59" s="34">
        <f t="shared" si="8"/>
        <v>0</v>
      </c>
      <c r="AF59" s="41">
        <f t="shared" si="8"/>
        <v>0.3908290683225</v>
      </c>
      <c r="AG59" s="33">
        <f t="shared" si="8"/>
        <v>0</v>
      </c>
      <c r="AH59" s="34">
        <f t="shared" si="8"/>
        <v>0</v>
      </c>
      <c r="AI59" s="34">
        <f t="shared" si="8"/>
        <v>0</v>
      </c>
      <c r="AJ59" s="34">
        <f t="shared" si="8"/>
        <v>0</v>
      </c>
      <c r="AK59" s="41">
        <f t="shared" si="8"/>
        <v>0</v>
      </c>
      <c r="AL59" s="33">
        <f t="shared" si="8"/>
        <v>0.0022527397096</v>
      </c>
      <c r="AM59" s="34">
        <f t="shared" si="8"/>
        <v>0</v>
      </c>
      <c r="AN59" s="34">
        <f t="shared" si="8"/>
        <v>0</v>
      </c>
      <c r="AO59" s="34">
        <f t="shared" si="8"/>
        <v>0</v>
      </c>
      <c r="AP59" s="41">
        <f t="shared" si="8"/>
        <v>0</v>
      </c>
      <c r="AQ59" s="33">
        <f t="shared" si="8"/>
        <v>0</v>
      </c>
      <c r="AR59" s="34">
        <f t="shared" si="8"/>
        <v>0</v>
      </c>
      <c r="AS59" s="34">
        <f t="shared" si="8"/>
        <v>0</v>
      </c>
      <c r="AT59" s="34">
        <f t="shared" si="8"/>
        <v>0</v>
      </c>
      <c r="AU59" s="41">
        <f t="shared" si="8"/>
        <v>0</v>
      </c>
      <c r="AV59" s="33">
        <f t="shared" si="8"/>
        <v>1.470789457638</v>
      </c>
      <c r="AW59" s="34">
        <f t="shared" si="8"/>
        <v>0.0031526185482</v>
      </c>
      <c r="AX59" s="34">
        <f t="shared" si="8"/>
        <v>0</v>
      </c>
      <c r="AY59" s="34">
        <f t="shared" si="8"/>
        <v>0</v>
      </c>
      <c r="AZ59" s="41">
        <f t="shared" si="8"/>
        <v>0.5617452029675001</v>
      </c>
      <c r="BA59" s="33">
        <f t="shared" si="8"/>
        <v>0</v>
      </c>
      <c r="BB59" s="34">
        <f t="shared" si="8"/>
        <v>0</v>
      </c>
      <c r="BC59" s="34">
        <f t="shared" si="8"/>
        <v>0</v>
      </c>
      <c r="BD59" s="34">
        <f t="shared" si="8"/>
        <v>0</v>
      </c>
      <c r="BE59" s="41">
        <f t="shared" si="8"/>
        <v>0</v>
      </c>
      <c r="BF59" s="33">
        <f t="shared" si="8"/>
        <v>0.6237047285103001</v>
      </c>
      <c r="BG59" s="34">
        <f t="shared" si="8"/>
        <v>0</v>
      </c>
      <c r="BH59" s="34">
        <f t="shared" si="8"/>
        <v>0</v>
      </c>
      <c r="BI59" s="34">
        <f t="shared" si="8"/>
        <v>0</v>
      </c>
      <c r="BJ59" s="41">
        <f t="shared" si="8"/>
        <v>0.004409587677399999</v>
      </c>
      <c r="BK59" s="37">
        <f>+BK58</f>
        <v>21.296008986134407</v>
      </c>
    </row>
    <row r="60" spans="1:2" ht="6" customHeight="1">
      <c r="A60" s="4"/>
      <c r="B60" s="22"/>
    </row>
    <row r="61" spans="1:12" ht="12.75">
      <c r="A61" s="4"/>
      <c r="B61" s="4" t="s">
        <v>29</v>
      </c>
      <c r="L61" s="17" t="s">
        <v>41</v>
      </c>
    </row>
    <row r="62" spans="1:12" ht="12.75">
      <c r="A62" s="4"/>
      <c r="B62" s="4" t="s">
        <v>30</v>
      </c>
      <c r="C62" s="47"/>
      <c r="L62" s="4" t="s">
        <v>33</v>
      </c>
    </row>
    <row r="63" spans="12:63" ht="12.75">
      <c r="L63" s="4" t="s">
        <v>34</v>
      </c>
      <c r="BK63" s="47"/>
    </row>
    <row r="64" spans="2:12" ht="12.75">
      <c r="B64" s="4" t="s">
        <v>36</v>
      </c>
      <c r="L64" s="4" t="s">
        <v>102</v>
      </c>
    </row>
    <row r="65" spans="2:12" ht="12.75">
      <c r="B65" s="4" t="s">
        <v>37</v>
      </c>
      <c r="L65" s="4" t="s">
        <v>104</v>
      </c>
    </row>
    <row r="66" spans="2:12" ht="12.75">
      <c r="B66" s="4"/>
      <c r="L66" s="4" t="s">
        <v>35</v>
      </c>
    </row>
    <row r="74" ht="12.75">
      <c r="B74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5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3" t="s">
        <v>111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ht="12.75">
      <c r="B3" s="103" t="s">
        <v>105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2:12" ht="30">
      <c r="B4" s="69" t="s">
        <v>79</v>
      </c>
      <c r="C4" s="21" t="s">
        <v>42</v>
      </c>
      <c r="D4" s="21" t="s">
        <v>91</v>
      </c>
      <c r="E4" s="21" t="s">
        <v>92</v>
      </c>
      <c r="F4" s="21" t="s">
        <v>7</v>
      </c>
      <c r="G4" s="21" t="s">
        <v>8</v>
      </c>
      <c r="H4" s="21" t="s">
        <v>23</v>
      </c>
      <c r="I4" s="21" t="s">
        <v>98</v>
      </c>
      <c r="J4" s="54" t="s">
        <v>99</v>
      </c>
      <c r="K4" s="21" t="s">
        <v>78</v>
      </c>
      <c r="L4" s="21" t="s">
        <v>100</v>
      </c>
    </row>
    <row r="5" spans="2:12" ht="12.75">
      <c r="B5" s="18">
        <v>1</v>
      </c>
      <c r="C5" s="19" t="s">
        <v>43</v>
      </c>
      <c r="D5" s="45">
        <v>0.0006345417419000001</v>
      </c>
      <c r="E5" s="45">
        <v>0</v>
      </c>
      <c r="F5" s="34">
        <v>0.008179553096700001</v>
      </c>
      <c r="G5" s="45">
        <v>0</v>
      </c>
      <c r="H5" s="45">
        <v>0</v>
      </c>
      <c r="I5" s="42">
        <v>0.000127846</v>
      </c>
      <c r="J5" s="34">
        <v>0</v>
      </c>
      <c r="K5" s="34">
        <f>SUM(D5:J5)</f>
        <v>0.0089419408386</v>
      </c>
      <c r="L5" s="34">
        <v>0.0017061501288999999</v>
      </c>
    </row>
    <row r="6" spans="2:12" ht="12.75">
      <c r="B6" s="18">
        <v>2</v>
      </c>
      <c r="C6" s="20" t="s">
        <v>44</v>
      </c>
      <c r="D6" s="46">
        <v>0.9281035249028</v>
      </c>
      <c r="E6" s="45">
        <v>0</v>
      </c>
      <c r="F6" s="34">
        <v>4.0690165499647</v>
      </c>
      <c r="G6" s="45">
        <v>0</v>
      </c>
      <c r="H6" s="45">
        <v>0</v>
      </c>
      <c r="I6" s="42">
        <v>0.6289997439999997</v>
      </c>
      <c r="J6" s="34">
        <v>0.004426411000000001</v>
      </c>
      <c r="K6" s="34">
        <f aca="true" t="shared" si="0" ref="K6:K41">SUM(D6:J6)</f>
        <v>5.630546229867499</v>
      </c>
      <c r="L6" s="34">
        <v>0.2824640279668001</v>
      </c>
    </row>
    <row r="7" spans="2:12" ht="12.75">
      <c r="B7" s="18">
        <v>3</v>
      </c>
      <c r="C7" s="19" t="s">
        <v>45</v>
      </c>
      <c r="D7" s="45">
        <v>0</v>
      </c>
      <c r="E7" s="45">
        <v>0</v>
      </c>
      <c r="F7" s="34">
        <v>0.007599588709300001</v>
      </c>
      <c r="G7" s="45">
        <v>0</v>
      </c>
      <c r="H7" s="45">
        <v>0</v>
      </c>
      <c r="I7" s="42">
        <v>0.004858077000000001</v>
      </c>
      <c r="J7" s="34">
        <v>0</v>
      </c>
      <c r="K7" s="34">
        <f t="shared" si="0"/>
        <v>0.0124576657093</v>
      </c>
      <c r="L7" s="34">
        <v>0.0040729034838</v>
      </c>
    </row>
    <row r="8" spans="2:12" ht="12.75">
      <c r="B8" s="18">
        <v>4</v>
      </c>
      <c r="C8" s="20" t="s">
        <v>46</v>
      </c>
      <c r="D8" s="46">
        <v>0.0293869571612</v>
      </c>
      <c r="E8" s="45">
        <v>0</v>
      </c>
      <c r="F8" s="34">
        <v>1.0714291529666</v>
      </c>
      <c r="G8" s="45">
        <v>0</v>
      </c>
      <c r="H8" s="45">
        <v>0</v>
      </c>
      <c r="I8" s="42">
        <v>0.15868658800000013</v>
      </c>
      <c r="J8" s="34">
        <v>0.009033481999999999</v>
      </c>
      <c r="K8" s="34">
        <f t="shared" si="0"/>
        <v>1.2685361801278001</v>
      </c>
      <c r="L8" s="34">
        <v>0.0382415236126</v>
      </c>
    </row>
    <row r="9" spans="2:12" ht="12.75">
      <c r="B9" s="18">
        <v>5</v>
      </c>
      <c r="C9" s="20" t="s">
        <v>47</v>
      </c>
      <c r="D9" s="46">
        <v>0.4242657065805</v>
      </c>
      <c r="E9" s="45">
        <v>0</v>
      </c>
      <c r="F9" s="34">
        <v>0.6747877433538</v>
      </c>
      <c r="G9" s="45">
        <v>0</v>
      </c>
      <c r="H9" s="45">
        <v>0</v>
      </c>
      <c r="I9" s="42">
        <v>0.26824787400000033</v>
      </c>
      <c r="J9" s="34">
        <v>0.0009033479999999999</v>
      </c>
      <c r="K9" s="34">
        <f t="shared" si="0"/>
        <v>1.3682046719343004</v>
      </c>
      <c r="L9" s="34">
        <v>0.0281860888062</v>
      </c>
    </row>
    <row r="10" spans="2:12" ht="12.75">
      <c r="B10" s="18">
        <v>6</v>
      </c>
      <c r="C10" s="20" t="s">
        <v>48</v>
      </c>
      <c r="D10" s="46">
        <v>0.07632408406419999</v>
      </c>
      <c r="E10" s="45">
        <v>0</v>
      </c>
      <c r="F10" s="34">
        <v>0.8452682041603</v>
      </c>
      <c r="G10" s="45">
        <v>0</v>
      </c>
      <c r="H10" s="45">
        <v>0</v>
      </c>
      <c r="I10" s="42">
        <v>0.10028177099999995</v>
      </c>
      <c r="J10" s="34">
        <v>0</v>
      </c>
      <c r="K10" s="34">
        <f t="shared" si="0"/>
        <v>1.0218740592245</v>
      </c>
      <c r="L10" s="34">
        <v>0.0447299171931</v>
      </c>
    </row>
    <row r="11" spans="2:12" ht="12.75">
      <c r="B11" s="18">
        <v>7</v>
      </c>
      <c r="C11" s="20" t="s">
        <v>49</v>
      </c>
      <c r="D11" s="46">
        <v>0.031550965096699995</v>
      </c>
      <c r="E11" s="45">
        <v>0</v>
      </c>
      <c r="F11" s="34">
        <v>0.5168146105151998</v>
      </c>
      <c r="G11" s="45">
        <v>0</v>
      </c>
      <c r="H11" s="45">
        <v>0</v>
      </c>
      <c r="I11" s="42">
        <v>0.13698656099999998</v>
      </c>
      <c r="J11" s="34">
        <v>0</v>
      </c>
      <c r="K11" s="34">
        <f t="shared" si="0"/>
        <v>0.6853521366118998</v>
      </c>
      <c r="L11" s="34">
        <v>0.0041289396127</v>
      </c>
    </row>
    <row r="12" spans="2:12" ht="12.75">
      <c r="B12" s="18">
        <v>8</v>
      </c>
      <c r="C12" s="19" t="s">
        <v>50</v>
      </c>
      <c r="D12" s="45">
        <v>0</v>
      </c>
      <c r="E12" s="45">
        <v>0</v>
      </c>
      <c r="F12" s="34">
        <v>0</v>
      </c>
      <c r="G12" s="45">
        <v>0</v>
      </c>
      <c r="H12" s="45">
        <v>0</v>
      </c>
      <c r="I12" s="42">
        <v>0</v>
      </c>
      <c r="J12" s="34">
        <v>0</v>
      </c>
      <c r="K12" s="34">
        <f t="shared" si="0"/>
        <v>0</v>
      </c>
      <c r="L12" s="34">
        <v>0</v>
      </c>
    </row>
    <row r="13" spans="2:12" ht="12.75">
      <c r="B13" s="18">
        <v>9</v>
      </c>
      <c r="C13" s="19" t="s">
        <v>51</v>
      </c>
      <c r="D13" s="45">
        <v>0</v>
      </c>
      <c r="E13" s="45">
        <v>0</v>
      </c>
      <c r="F13" s="34">
        <v>0</v>
      </c>
      <c r="G13" s="45">
        <v>0</v>
      </c>
      <c r="H13" s="45">
        <v>0</v>
      </c>
      <c r="I13" s="34">
        <v>0</v>
      </c>
      <c r="J13" s="34">
        <v>0</v>
      </c>
      <c r="K13" s="34">
        <f t="shared" si="0"/>
        <v>0</v>
      </c>
      <c r="L13" s="34">
        <v>0</v>
      </c>
    </row>
    <row r="14" spans="2:12" ht="12.75">
      <c r="B14" s="18">
        <v>10</v>
      </c>
      <c r="C14" s="20" t="s">
        <v>52</v>
      </c>
      <c r="D14" s="46">
        <v>0.33325272903209996</v>
      </c>
      <c r="E14" s="45">
        <v>0</v>
      </c>
      <c r="F14" s="34">
        <v>3.1404475185145015</v>
      </c>
      <c r="G14" s="45">
        <v>0</v>
      </c>
      <c r="H14" s="45">
        <v>0</v>
      </c>
      <c r="I14" s="42">
        <v>0.18004330100000018</v>
      </c>
      <c r="J14" s="34">
        <v>0.012104865000000001</v>
      </c>
      <c r="K14" s="34">
        <f t="shared" si="0"/>
        <v>3.6658484135466014</v>
      </c>
      <c r="L14" s="34">
        <v>0.1507617724834</v>
      </c>
    </row>
    <row r="15" spans="2:12" ht="12.75">
      <c r="B15" s="18">
        <v>11</v>
      </c>
      <c r="C15" s="20" t="s">
        <v>53</v>
      </c>
      <c r="D15" s="46">
        <v>1.7159220791598997</v>
      </c>
      <c r="E15" s="45">
        <v>0</v>
      </c>
      <c r="F15" s="34">
        <v>15.971602557863605</v>
      </c>
      <c r="G15" s="45">
        <v>0</v>
      </c>
      <c r="H15" s="45">
        <v>0</v>
      </c>
      <c r="I15" s="42">
        <v>1.9418626980000209</v>
      </c>
      <c r="J15" s="34">
        <v>0.020284016000000005</v>
      </c>
      <c r="K15" s="34">
        <f t="shared" si="0"/>
        <v>19.649671351023525</v>
      </c>
      <c r="L15" s="34">
        <v>0.6275424498367002</v>
      </c>
    </row>
    <row r="16" spans="2:12" ht="12.75">
      <c r="B16" s="18">
        <v>12</v>
      </c>
      <c r="C16" s="20" t="s">
        <v>54</v>
      </c>
      <c r="D16" s="46">
        <v>0.31527489793499996</v>
      </c>
      <c r="E16" s="45">
        <v>0</v>
      </c>
      <c r="F16" s="34">
        <v>13.597204185995995</v>
      </c>
      <c r="G16" s="45">
        <v>0</v>
      </c>
      <c r="H16" s="45">
        <v>0</v>
      </c>
      <c r="I16" s="42">
        <v>1.248494604000006</v>
      </c>
      <c r="J16" s="34">
        <v>0.030409456999999994</v>
      </c>
      <c r="K16" s="34">
        <f t="shared" si="0"/>
        <v>15.191383144931</v>
      </c>
      <c r="L16" s="34">
        <v>0.2290127844829</v>
      </c>
    </row>
    <row r="17" spans="2:12" ht="12.75">
      <c r="B17" s="18">
        <v>13</v>
      </c>
      <c r="C17" s="20" t="s">
        <v>55</v>
      </c>
      <c r="D17" s="46">
        <v>0.006861996290300001</v>
      </c>
      <c r="E17" s="45">
        <v>0</v>
      </c>
      <c r="F17" s="34">
        <v>0.4776282746123</v>
      </c>
      <c r="G17" s="45">
        <v>0</v>
      </c>
      <c r="H17" s="45">
        <v>0</v>
      </c>
      <c r="I17" s="42">
        <v>0.03036757499999994</v>
      </c>
      <c r="J17" s="34">
        <v>0</v>
      </c>
      <c r="K17" s="34">
        <f t="shared" si="0"/>
        <v>0.5148578459026</v>
      </c>
      <c r="L17" s="34">
        <v>0.0191166658061</v>
      </c>
    </row>
    <row r="18" spans="2:12" ht="12.75">
      <c r="B18" s="18">
        <v>14</v>
      </c>
      <c r="C18" s="20" t="s">
        <v>56</v>
      </c>
      <c r="D18" s="46">
        <v>0.0002288395161</v>
      </c>
      <c r="E18" s="45">
        <v>0</v>
      </c>
      <c r="F18" s="34">
        <v>0.1437237636125</v>
      </c>
      <c r="G18" s="45">
        <v>0</v>
      </c>
      <c r="H18" s="45">
        <v>0</v>
      </c>
      <c r="I18" s="42">
        <v>0.040682080999999995</v>
      </c>
      <c r="J18" s="34">
        <v>0</v>
      </c>
      <c r="K18" s="34">
        <f t="shared" si="0"/>
        <v>0.1846346841286</v>
      </c>
      <c r="L18" s="34">
        <v>0.019238966580500002</v>
      </c>
    </row>
    <row r="19" spans="2:12" ht="12.75">
      <c r="B19" s="18">
        <v>15</v>
      </c>
      <c r="C19" s="20" t="s">
        <v>57</v>
      </c>
      <c r="D19" s="46">
        <v>0.08116197858049999</v>
      </c>
      <c r="E19" s="45">
        <v>0</v>
      </c>
      <c r="F19" s="34">
        <v>2.4148411378373</v>
      </c>
      <c r="G19" s="45">
        <v>0</v>
      </c>
      <c r="H19" s="45">
        <v>0</v>
      </c>
      <c r="I19" s="42">
        <v>0.21331986100000055</v>
      </c>
      <c r="J19" s="34">
        <v>0</v>
      </c>
      <c r="K19" s="34">
        <f t="shared" si="0"/>
        <v>2.7093229774178003</v>
      </c>
      <c r="L19" s="34">
        <v>0.0369885678707</v>
      </c>
    </row>
    <row r="20" spans="2:12" ht="12.75">
      <c r="B20" s="18">
        <v>16</v>
      </c>
      <c r="C20" s="20" t="s">
        <v>58</v>
      </c>
      <c r="D20" s="46">
        <v>7.9058967095467985</v>
      </c>
      <c r="E20" s="45">
        <v>0</v>
      </c>
      <c r="F20" s="34">
        <v>60.79736737140867</v>
      </c>
      <c r="G20" s="45">
        <v>0</v>
      </c>
      <c r="H20" s="45">
        <v>0</v>
      </c>
      <c r="I20" s="42">
        <v>4.435749196999857</v>
      </c>
      <c r="J20" s="34">
        <v>0.2578428610000001</v>
      </c>
      <c r="K20" s="34">
        <f t="shared" si="0"/>
        <v>73.39685613895531</v>
      </c>
      <c r="L20" s="34">
        <v>2.5218451877718</v>
      </c>
    </row>
    <row r="21" spans="2:12" ht="12.75">
      <c r="B21" s="18">
        <v>17</v>
      </c>
      <c r="C21" s="20" t="s">
        <v>59</v>
      </c>
      <c r="D21" s="46">
        <v>0.39649065703170006</v>
      </c>
      <c r="E21" s="45">
        <v>0</v>
      </c>
      <c r="F21" s="34">
        <v>7.855142878802701</v>
      </c>
      <c r="G21" s="45">
        <v>0</v>
      </c>
      <c r="H21" s="45">
        <v>0</v>
      </c>
      <c r="I21" s="42">
        <v>0.770009475999995</v>
      </c>
      <c r="J21" s="34">
        <v>0.03282245199999998</v>
      </c>
      <c r="K21" s="34">
        <f t="shared" si="0"/>
        <v>9.054465463834395</v>
      </c>
      <c r="L21" s="34">
        <v>0.3454958213214</v>
      </c>
    </row>
    <row r="22" spans="2:12" ht="12.75">
      <c r="B22" s="18">
        <v>18</v>
      </c>
      <c r="C22" s="19" t="s">
        <v>60</v>
      </c>
      <c r="D22" s="45">
        <v>0</v>
      </c>
      <c r="E22" s="45">
        <v>0</v>
      </c>
      <c r="F22" s="34">
        <v>0</v>
      </c>
      <c r="G22" s="45">
        <v>0</v>
      </c>
      <c r="H22" s="45">
        <v>0</v>
      </c>
      <c r="I22" s="34">
        <v>0</v>
      </c>
      <c r="J22" s="34">
        <v>0</v>
      </c>
      <c r="K22" s="34">
        <f t="shared" si="0"/>
        <v>0</v>
      </c>
      <c r="L22" s="34">
        <v>0</v>
      </c>
    </row>
    <row r="23" spans="2:12" ht="12.75">
      <c r="B23" s="18">
        <v>19</v>
      </c>
      <c r="C23" s="20" t="s">
        <v>61</v>
      </c>
      <c r="D23" s="46">
        <v>0.9060765283544001</v>
      </c>
      <c r="E23" s="45">
        <v>0</v>
      </c>
      <c r="F23" s="34">
        <v>2.0656608633205</v>
      </c>
      <c r="G23" s="45">
        <v>0</v>
      </c>
      <c r="H23" s="45">
        <v>0</v>
      </c>
      <c r="I23" s="42">
        <v>1.2463172270000162</v>
      </c>
      <c r="J23" s="34">
        <v>0.015873361000000002</v>
      </c>
      <c r="K23" s="34">
        <f t="shared" si="0"/>
        <v>4.233927979674916</v>
      </c>
      <c r="L23" s="34">
        <v>0.08551307738649999</v>
      </c>
    </row>
    <row r="24" spans="2:12" ht="12.75">
      <c r="B24" s="18">
        <v>20</v>
      </c>
      <c r="C24" s="20" t="s">
        <v>62</v>
      </c>
      <c r="D24" s="46">
        <v>40.47476287002711</v>
      </c>
      <c r="E24" s="45">
        <v>0</v>
      </c>
      <c r="F24" s="34">
        <v>212.675517067293</v>
      </c>
      <c r="G24" s="45">
        <v>0</v>
      </c>
      <c r="H24" s="45">
        <v>0</v>
      </c>
      <c r="I24" s="42">
        <v>27.556312815997373</v>
      </c>
      <c r="J24" s="34">
        <v>2.523528094790338</v>
      </c>
      <c r="K24" s="34">
        <f t="shared" si="0"/>
        <v>283.2301208481078</v>
      </c>
      <c r="L24" s="34">
        <v>12.402418038414298</v>
      </c>
    </row>
    <row r="25" spans="2:12" ht="12.75">
      <c r="B25" s="18">
        <v>21</v>
      </c>
      <c r="C25" s="19" t="s">
        <v>63</v>
      </c>
      <c r="D25" s="45">
        <v>0</v>
      </c>
      <c r="E25" s="45">
        <v>0</v>
      </c>
      <c r="F25" s="34">
        <v>0.1899901506771</v>
      </c>
      <c r="G25" s="45">
        <v>0</v>
      </c>
      <c r="H25" s="45">
        <v>0</v>
      </c>
      <c r="I25" s="42">
        <v>0.0017898229999999998</v>
      </c>
      <c r="J25" s="34">
        <v>0.001057412</v>
      </c>
      <c r="K25" s="34">
        <f t="shared" si="0"/>
        <v>0.19283738567710001</v>
      </c>
      <c r="L25" s="34">
        <v>0.0001352170322</v>
      </c>
    </row>
    <row r="26" spans="2:12" ht="12.75">
      <c r="B26" s="18">
        <v>22</v>
      </c>
      <c r="C26" s="20" t="s">
        <v>64</v>
      </c>
      <c r="D26" s="46">
        <v>0</v>
      </c>
      <c r="E26" s="45">
        <v>0</v>
      </c>
      <c r="F26" s="34">
        <v>0.029326174548</v>
      </c>
      <c r="G26" s="45">
        <v>0</v>
      </c>
      <c r="H26" s="45">
        <v>0</v>
      </c>
      <c r="I26" s="42">
        <v>0.012252328</v>
      </c>
      <c r="J26" s="34">
        <v>0</v>
      </c>
      <c r="K26" s="34">
        <f t="shared" si="0"/>
        <v>0.041578502547999996</v>
      </c>
      <c r="L26" s="34">
        <v>0.0010225558064</v>
      </c>
    </row>
    <row r="27" spans="2:12" ht="12.75">
      <c r="B27" s="18">
        <v>23</v>
      </c>
      <c r="C27" s="19" t="s">
        <v>65</v>
      </c>
      <c r="D27" s="45">
        <v>0</v>
      </c>
      <c r="E27" s="45">
        <v>0</v>
      </c>
      <c r="F27" s="34">
        <v>0</v>
      </c>
      <c r="G27" s="45">
        <v>0</v>
      </c>
      <c r="H27" s="45">
        <v>0</v>
      </c>
      <c r="I27" s="34">
        <v>0</v>
      </c>
      <c r="J27" s="34">
        <v>0</v>
      </c>
      <c r="K27" s="34">
        <f t="shared" si="0"/>
        <v>0</v>
      </c>
      <c r="L27" s="34">
        <v>0</v>
      </c>
    </row>
    <row r="28" spans="2:12" ht="12.75">
      <c r="B28" s="18">
        <v>24</v>
      </c>
      <c r="C28" s="19" t="s">
        <v>66</v>
      </c>
      <c r="D28" s="45">
        <v>0</v>
      </c>
      <c r="E28" s="45">
        <v>0</v>
      </c>
      <c r="F28" s="34">
        <v>0.0104206652902</v>
      </c>
      <c r="G28" s="45">
        <v>0</v>
      </c>
      <c r="H28" s="45">
        <v>0</v>
      </c>
      <c r="I28" s="42">
        <v>0.002664021</v>
      </c>
      <c r="J28" s="34">
        <v>0</v>
      </c>
      <c r="K28" s="34">
        <f t="shared" si="0"/>
        <v>0.013084686290200001</v>
      </c>
      <c r="L28" s="34">
        <v>0</v>
      </c>
    </row>
    <row r="29" spans="2:12" ht="12.75">
      <c r="B29" s="18">
        <v>25</v>
      </c>
      <c r="C29" s="20" t="s">
        <v>67</v>
      </c>
      <c r="D29" s="46">
        <v>1.7444035521283</v>
      </c>
      <c r="E29" s="45">
        <v>0</v>
      </c>
      <c r="F29" s="34">
        <v>26.25985516150981</v>
      </c>
      <c r="G29" s="45">
        <v>0</v>
      </c>
      <c r="H29" s="45">
        <v>0</v>
      </c>
      <c r="I29" s="42">
        <v>2.385135026999983</v>
      </c>
      <c r="J29" s="34">
        <v>0.07642941799999997</v>
      </c>
      <c r="K29" s="34">
        <f t="shared" si="0"/>
        <v>30.465823158638095</v>
      </c>
      <c r="L29" s="34">
        <v>0.39917512699859997</v>
      </c>
    </row>
    <row r="30" spans="2:12" ht="12.75">
      <c r="B30" s="18">
        <v>26</v>
      </c>
      <c r="C30" s="20" t="s">
        <v>68</v>
      </c>
      <c r="D30" s="46">
        <v>2.092857462516</v>
      </c>
      <c r="E30" s="45">
        <v>0</v>
      </c>
      <c r="F30" s="34">
        <v>1.8813376020952999</v>
      </c>
      <c r="G30" s="45">
        <v>0</v>
      </c>
      <c r="H30" s="45">
        <v>0</v>
      </c>
      <c r="I30" s="42">
        <v>0.3829003609999982</v>
      </c>
      <c r="J30" s="34">
        <v>0.000271006</v>
      </c>
      <c r="K30" s="34">
        <f t="shared" si="0"/>
        <v>4.3573664316112986</v>
      </c>
      <c r="L30" s="34">
        <v>0.07999281193510001</v>
      </c>
    </row>
    <row r="31" spans="2:12" ht="12.75">
      <c r="B31" s="18">
        <v>27</v>
      </c>
      <c r="C31" s="20" t="s">
        <v>17</v>
      </c>
      <c r="D31" s="46">
        <v>0.3471748115483</v>
      </c>
      <c r="E31" s="45">
        <v>0</v>
      </c>
      <c r="F31" s="34">
        <v>0.48453015383790005</v>
      </c>
      <c r="G31" s="45">
        <v>0</v>
      </c>
      <c r="H31" s="45">
        <v>0</v>
      </c>
      <c r="I31" s="42">
        <v>1.3426011234549475</v>
      </c>
      <c r="J31" s="34">
        <v>0.11300885300000005</v>
      </c>
      <c r="K31" s="34">
        <f t="shared" si="0"/>
        <v>2.2873149418411476</v>
      </c>
      <c r="L31" s="34">
        <v>0.0243803171934</v>
      </c>
    </row>
    <row r="32" spans="2:12" ht="12.75">
      <c r="B32" s="18">
        <v>28</v>
      </c>
      <c r="C32" s="20" t="s">
        <v>69</v>
      </c>
      <c r="D32" s="46">
        <v>0.0432160699677</v>
      </c>
      <c r="E32" s="45">
        <v>0</v>
      </c>
      <c r="F32" s="34">
        <v>0.45516801390260003</v>
      </c>
      <c r="G32" s="45">
        <v>0</v>
      </c>
      <c r="H32" s="45">
        <v>0</v>
      </c>
      <c r="I32" s="42">
        <v>0.040677881</v>
      </c>
      <c r="J32" s="34">
        <v>0.004516743</v>
      </c>
      <c r="K32" s="34">
        <f t="shared" si="0"/>
        <v>0.5435787078703</v>
      </c>
      <c r="L32" s="34">
        <v>0.0040827024513999995</v>
      </c>
    </row>
    <row r="33" spans="2:12" ht="12.75">
      <c r="B33" s="18">
        <v>29</v>
      </c>
      <c r="C33" s="20" t="s">
        <v>70</v>
      </c>
      <c r="D33" s="46">
        <v>0.38490549054819995</v>
      </c>
      <c r="E33" s="45">
        <v>0</v>
      </c>
      <c r="F33" s="34">
        <v>1.9891109336426</v>
      </c>
      <c r="G33" s="45">
        <v>0</v>
      </c>
      <c r="H33" s="45">
        <v>0</v>
      </c>
      <c r="I33" s="42">
        <v>0.2048132230000004</v>
      </c>
      <c r="J33" s="34">
        <v>0.011523183999999999</v>
      </c>
      <c r="K33" s="34">
        <f t="shared" si="0"/>
        <v>2.5903528311908004</v>
      </c>
      <c r="L33" s="34">
        <v>0.0652470203543</v>
      </c>
    </row>
    <row r="34" spans="2:12" ht="12.75">
      <c r="B34" s="18">
        <v>30</v>
      </c>
      <c r="C34" s="20" t="s">
        <v>71</v>
      </c>
      <c r="D34" s="46">
        <v>0.9962831264511001</v>
      </c>
      <c r="E34" s="45">
        <v>0</v>
      </c>
      <c r="F34" s="34">
        <v>2.6281203883525</v>
      </c>
      <c r="G34" s="45">
        <v>0</v>
      </c>
      <c r="H34" s="45">
        <v>0</v>
      </c>
      <c r="I34" s="42">
        <v>0.2862120630000001</v>
      </c>
      <c r="J34" s="34">
        <v>0.0030713860000000006</v>
      </c>
      <c r="K34" s="34">
        <f t="shared" si="0"/>
        <v>3.9136869638036</v>
      </c>
      <c r="L34" s="34">
        <v>0.16405849822500002</v>
      </c>
    </row>
    <row r="35" spans="2:12" ht="12.75">
      <c r="B35" s="18">
        <v>31</v>
      </c>
      <c r="C35" s="19" t="s">
        <v>72</v>
      </c>
      <c r="D35" s="45">
        <v>0</v>
      </c>
      <c r="E35" s="45">
        <v>0</v>
      </c>
      <c r="F35" s="34">
        <v>0.032231418387</v>
      </c>
      <c r="G35" s="45">
        <v>0</v>
      </c>
      <c r="H35" s="45">
        <v>0</v>
      </c>
      <c r="I35" s="42">
        <v>0.005200051</v>
      </c>
      <c r="J35" s="34">
        <v>0</v>
      </c>
      <c r="K35" s="34">
        <f t="shared" si="0"/>
        <v>0.037431469386999996</v>
      </c>
      <c r="L35" s="34">
        <v>0</v>
      </c>
    </row>
    <row r="36" spans="2:12" ht="12.75">
      <c r="B36" s="18">
        <v>32</v>
      </c>
      <c r="C36" s="20" t="s">
        <v>73</v>
      </c>
      <c r="D36" s="46">
        <v>4.8394307979978</v>
      </c>
      <c r="E36" s="45">
        <v>0</v>
      </c>
      <c r="F36" s="34">
        <v>36.96514131498871</v>
      </c>
      <c r="G36" s="45">
        <v>0</v>
      </c>
      <c r="H36" s="45">
        <v>0</v>
      </c>
      <c r="I36" s="42">
        <v>3.9385711279996856</v>
      </c>
      <c r="J36" s="34">
        <v>0.06591299100000002</v>
      </c>
      <c r="K36" s="34">
        <f t="shared" si="0"/>
        <v>45.8090562319862</v>
      </c>
      <c r="L36" s="34">
        <v>1.8460067412874004</v>
      </c>
    </row>
    <row r="37" spans="2:12" ht="12.75">
      <c r="B37" s="18">
        <v>33</v>
      </c>
      <c r="C37" s="20" t="s">
        <v>109</v>
      </c>
      <c r="D37" s="46">
        <v>3.8769516694509</v>
      </c>
      <c r="E37" s="45">
        <v>0</v>
      </c>
      <c r="F37" s="34">
        <v>20.523551202959997</v>
      </c>
      <c r="G37" s="45">
        <v>0</v>
      </c>
      <c r="H37" s="45">
        <v>0</v>
      </c>
      <c r="I37" s="42">
        <v>9.089512175999976</v>
      </c>
      <c r="J37" s="34">
        <v>0.08799711200000002</v>
      </c>
      <c r="K37" s="34">
        <f t="shared" si="0"/>
        <v>33.57801216041087</v>
      </c>
      <c r="L37" s="34">
        <v>0.7033735196116998</v>
      </c>
    </row>
    <row r="38" spans="2:12" ht="12.75">
      <c r="B38" s="18">
        <v>34</v>
      </c>
      <c r="C38" s="20" t="s">
        <v>74</v>
      </c>
      <c r="D38" s="46">
        <v>0.0240075531612</v>
      </c>
      <c r="E38" s="45">
        <v>0</v>
      </c>
      <c r="F38" s="34">
        <v>0.052671968902999994</v>
      </c>
      <c r="G38" s="45">
        <v>0</v>
      </c>
      <c r="H38" s="45">
        <v>0</v>
      </c>
      <c r="I38" s="42">
        <v>0.001278445</v>
      </c>
      <c r="J38" s="34">
        <v>0</v>
      </c>
      <c r="K38" s="34">
        <f t="shared" si="0"/>
        <v>0.0779579670642</v>
      </c>
      <c r="L38" s="34">
        <v>0.0013574962901</v>
      </c>
    </row>
    <row r="39" spans="2:12" ht="12.75">
      <c r="B39" s="18">
        <v>35</v>
      </c>
      <c r="C39" s="20" t="s">
        <v>75</v>
      </c>
      <c r="D39" s="46">
        <v>1.0590265602895004</v>
      </c>
      <c r="E39" s="45">
        <v>0</v>
      </c>
      <c r="F39" s="34">
        <v>11.683279624025502</v>
      </c>
      <c r="G39" s="45">
        <v>0</v>
      </c>
      <c r="H39" s="45">
        <v>0</v>
      </c>
      <c r="I39" s="42">
        <v>1.1324170790000094</v>
      </c>
      <c r="J39" s="34">
        <v>0.007128074</v>
      </c>
      <c r="K39" s="34">
        <f t="shared" si="0"/>
        <v>13.881851337315013</v>
      </c>
      <c r="L39" s="34">
        <v>0.6214113833534003</v>
      </c>
    </row>
    <row r="40" spans="2:12" ht="12.75">
      <c r="B40" s="18">
        <v>36</v>
      </c>
      <c r="C40" s="20" t="s">
        <v>76</v>
      </c>
      <c r="D40" s="46">
        <v>0.025837271096699997</v>
      </c>
      <c r="E40" s="45">
        <v>0</v>
      </c>
      <c r="F40" s="34">
        <v>0.47892486932190004</v>
      </c>
      <c r="G40" s="45">
        <v>0</v>
      </c>
      <c r="H40" s="45">
        <v>0</v>
      </c>
      <c r="I40" s="42">
        <v>0.10178266199999993</v>
      </c>
      <c r="J40" s="34">
        <v>0.002077701</v>
      </c>
      <c r="K40" s="34">
        <f t="shared" si="0"/>
        <v>0.6086225034186</v>
      </c>
      <c r="L40" s="34">
        <v>0.0236464124513</v>
      </c>
    </row>
    <row r="41" spans="2:12" ht="12.75">
      <c r="B41" s="18">
        <v>37</v>
      </c>
      <c r="C41" s="20" t="s">
        <v>77</v>
      </c>
      <c r="D41" s="46">
        <v>0.7652084365479</v>
      </c>
      <c r="E41" s="45">
        <v>0</v>
      </c>
      <c r="F41" s="34">
        <v>10.080879064671702</v>
      </c>
      <c r="G41" s="45">
        <v>0</v>
      </c>
      <c r="H41" s="45">
        <v>0</v>
      </c>
      <c r="I41" s="42">
        <v>1.7390147580000754</v>
      </c>
      <c r="J41" s="34">
        <v>0.04688597800000003</v>
      </c>
      <c r="K41" s="34">
        <f t="shared" si="0"/>
        <v>12.631988237219678</v>
      </c>
      <c r="L41" s="34">
        <v>0.5206563003856999</v>
      </c>
    </row>
    <row r="42" spans="2:12" ht="15">
      <c r="B42" s="21" t="s">
        <v>11</v>
      </c>
      <c r="C42" s="59"/>
      <c r="D42" s="60">
        <f>SUM(D5:D41)</f>
        <v>69.8254978667248</v>
      </c>
      <c r="E42" s="61">
        <v>0</v>
      </c>
      <c r="F42" s="60">
        <f>SUM(F5:F41)</f>
        <v>440.07676972914146</v>
      </c>
      <c r="G42" s="61">
        <v>0</v>
      </c>
      <c r="H42" s="61">
        <v>0</v>
      </c>
      <c r="I42" s="60">
        <f>SUM(I5:I41)</f>
        <v>59.62816944645195</v>
      </c>
      <c r="J42" s="60">
        <f>SUM(J5:J41)</f>
        <v>3.327108205790339</v>
      </c>
      <c r="K42" s="60">
        <f>SUM(K5:K41)</f>
        <v>572.8575452481085</v>
      </c>
      <c r="L42" s="60">
        <f>SUM(L5:L41)</f>
        <v>21.296008986134396</v>
      </c>
    </row>
    <row r="43" ht="12.75">
      <c r="B43" t="s">
        <v>93</v>
      </c>
    </row>
    <row r="46" spans="4:12" ht="12.75">
      <c r="D46" s="63"/>
      <c r="E46" s="63"/>
      <c r="F46" s="63"/>
      <c r="G46" s="63"/>
      <c r="H46" s="63"/>
      <c r="I46" s="63"/>
      <c r="J46" s="63"/>
      <c r="K46" s="63"/>
      <c r="L46" s="6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2017-12-13T08:34:07Z</dcterms:modified>
  <cp:category/>
  <cp:version/>
  <cp:contentType/>
  <cp:contentStatus/>
</cp:coreProperties>
</file>